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Laporan 2025-2026\"/>
    </mc:Choice>
  </mc:AlternateContent>
  <xr:revisionPtr revIDLastSave="0" documentId="13_ncr:1_{A4BC5EB7-83A8-4DCF-AB74-6201F87773E3}" xr6:coauthVersionLast="36" xr6:coauthVersionMax="36" xr10:uidLastSave="{00000000-0000-0000-0000-000000000000}"/>
  <bookViews>
    <workbookView xWindow="0" yWindow="0" windowWidth="23040" windowHeight="9060" activeTab="5" xr2:uid="{6B38EC1A-D1A7-409E-B74F-A478A6AECFE9}"/>
  </bookViews>
  <sheets>
    <sheet name="PENDIDIKAN" sheetId="1" r:id="rId1"/>
    <sheet name="KESEHATAN" sheetId="2" r:id="rId2"/>
    <sheet name="KEAGAMAAN" sheetId="3" r:id="rId3"/>
    <sheet name="OPRASIONAL" sheetId="5" r:id="rId4"/>
    <sheet name="SARPRAS" sheetId="4" r:id="rId5"/>
    <sheet name="REKAP" sheetId="6" r:id="rId6"/>
    <sheet name="TABUNGAN PEMBANGUNAN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33" i="6" s="1"/>
  <c r="B32" i="6"/>
  <c r="B33" i="6" l="1"/>
  <c r="F27" i="6"/>
  <c r="E27" i="6" l="1"/>
  <c r="D27" i="6" l="1"/>
  <c r="C19" i="7" l="1"/>
  <c r="B41" i="6"/>
  <c r="C27" i="6"/>
  <c r="D34" i="6"/>
  <c r="D38" i="1"/>
  <c r="D32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D9" i="4"/>
  <c r="D36" i="6" s="1"/>
  <c r="C14" i="3"/>
  <c r="C9" i="2"/>
  <c r="C9" i="4"/>
  <c r="D46" i="5"/>
  <c r="D35" i="6" s="1"/>
  <c r="C46" i="5"/>
  <c r="D14" i="3"/>
  <c r="C38" i="1"/>
  <c r="D41" i="6" l="1"/>
  <c r="E3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11" authorId="0" shapeId="0" xr:uid="{88DF69C9-4893-42E4-BC57-316F93467855}">
      <text>
        <r>
          <rPr>
            <b/>
            <sz val="9"/>
            <color indexed="81"/>
            <rFont val="Tahoma"/>
            <family val="2"/>
          </rPr>
          <t>PERSAMI 1500.000
PENILAIAN PRAMUKA RAMAH LINGKUNGAN 1.500.000</t>
        </r>
      </text>
    </comment>
    <comment ref="D24" authorId="0" shapeId="0" xr:uid="{510E7BCB-91EC-4FB7-B10A-59E0F56EC33C}">
      <text>
        <r>
          <rPr>
            <b/>
            <sz val="9"/>
            <color indexed="81"/>
            <rFont val="Tahoma"/>
            <family val="2"/>
          </rPr>
          <t>UNTUK JULI-DESEMBER</t>
        </r>
      </text>
    </comment>
    <comment ref="D32" authorId="0" shapeId="0" xr:uid="{961A1B8F-8CEE-4036-B60A-1E2BA678A2A7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3" authorId="0" shapeId="0" xr:uid="{543F9E73-EED7-4B5C-A074-18A1A0BFCEDB}">
      <text>
        <r>
          <rPr>
            <b/>
            <sz val="9"/>
            <color indexed="81"/>
            <rFont val="Tahoma"/>
            <family val="2"/>
          </rPr>
          <t>konsumsi imunissi 800000
daftar penyuluhaan kesehatan 50000</t>
        </r>
      </text>
    </comment>
    <comment ref="D4" authorId="0" shapeId="0" xr:uid="{AAFEED08-37DA-4DBE-B779-D05843E4EE7D}">
      <text>
        <r>
          <rPr>
            <b/>
            <sz val="9"/>
            <color indexed="81"/>
            <rFont val="Tahoma"/>
            <family val="2"/>
          </rPr>
          <t>DANSOS  1D,4C,1C, 1B @ 50.000
SISWA KE RUMAH SAKIT 200.000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20" authorId="0" shapeId="0" xr:uid="{12CAD201-7DBB-42CC-8C11-9E8F907C20BE}">
      <text/>
    </comment>
    <comment ref="D21" authorId="0" shapeId="0" xr:uid="{DB386099-AE40-4661-A4A2-33C72D8BE063}">
      <text>
        <r>
          <rPr>
            <b/>
            <sz val="9"/>
            <color indexed="81"/>
            <rFont val="Tahoma"/>
            <family val="2"/>
          </rPr>
          <t>workshop coding bu utami  300
workshob bu halimah 50000
pengimbasan pm250000</t>
        </r>
      </text>
    </comment>
    <comment ref="D28" authorId="0" shapeId="0" xr:uid="{7FD37D17-B977-4D55-BD71-6C5656D59B10}">
      <text>
        <r>
          <rPr>
            <b/>
            <sz val="9"/>
            <color indexed="81"/>
            <rFont val="Tahoma"/>
            <family val="2"/>
          </rPr>
          <t>administrasi ombudsman+lembur administrasi ombudsan</t>
        </r>
      </text>
    </comment>
    <comment ref="D38" authorId="0" shapeId="0" xr:uid="{B487E2D6-0BCF-4EAE-ACD6-6104E8AC8B71}">
      <text>
        <r>
          <rPr>
            <b/>
            <sz val="9"/>
            <color indexed="81"/>
            <rFont val="Tahoma"/>
            <family val="2"/>
          </rPr>
          <t>konsumsi penilaian maladministrasi ombudsman +survey wali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F5" authorId="0" shapeId="0" xr:uid="{5299EF88-7864-4039-8F6E-C2B6EC3B7F06}">
      <text>
        <r>
          <rPr>
            <b/>
            <sz val="9"/>
            <color indexed="81"/>
            <rFont val="Tahoma"/>
            <family val="2"/>
          </rPr>
          <t>transfer tgl 24 okt 700000
transfer tgl 26 nov
1000000</t>
        </r>
      </text>
    </comment>
    <comment ref="D25" authorId="0" shapeId="0" xr:uid="{BFB6E2A8-1258-47B2-84A7-4025E8BBE3FC}">
      <text>
        <r>
          <rPr>
            <b/>
            <sz val="9"/>
            <color indexed="81"/>
            <rFont val="Tahoma"/>
            <family val="2"/>
          </rPr>
          <t>TANGGAL TRANSFER 26 SEP</t>
        </r>
      </text>
    </comment>
  </commentList>
</comments>
</file>

<file path=xl/sharedStrings.xml><?xml version="1.0" encoding="utf-8"?>
<sst xmlns="http://schemas.openxmlformats.org/spreadsheetml/2006/main" count="182" uniqueCount="152">
  <si>
    <t>NO</t>
  </si>
  <si>
    <t>NAMA KEGIATAN</t>
  </si>
  <si>
    <t>REALISASI</t>
  </si>
  <si>
    <t>KETERANGAN</t>
  </si>
  <si>
    <t>Akselerasi siswa kelas 5</t>
  </si>
  <si>
    <t xml:space="preserve">Penyelenggaraan Kegiatan Ekstrakurikuler 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</si>
  <si>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</si>
  <si>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</si>
  <si>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</si>
  <si>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</si>
  <si>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</si>
  <si>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</si>
  <si>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</si>
  <si>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</si>
  <si>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</si>
  <si>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</si>
  <si>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</si>
  <si>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</si>
  <si>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</si>
  <si>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</si>
  <si>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</si>
  <si>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</si>
  <si>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</si>
  <si>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</si>
  <si>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</si>
  <si>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TOTAL</t>
  </si>
  <si>
    <t>akselerasi kelas 3</t>
  </si>
  <si>
    <t>akselerasi kelas 4</t>
  </si>
  <si>
    <t>a. Kegiatan pramuka ranting ( siswa)</t>
  </si>
  <si>
    <t>b. Kegiatan pramuka ranting ( guru ASN)</t>
  </si>
  <si>
    <t>c.. kegiatan perkemahan</t>
  </si>
  <si>
    <t>d. Kegiatan pramuka garuda</t>
  </si>
  <si>
    <t>d. mtq</t>
  </si>
  <si>
    <t>a. Adab terhadap teman ( stop bullying)</t>
  </si>
  <si>
    <t>b. Kegiatan sekolah menyenangkan</t>
  </si>
  <si>
    <t>pertemuan POT 1-6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</si>
  <si>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</si>
  <si>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</si>
  <si>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</si>
  <si>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</si>
  <si>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</si>
  <si>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</si>
  <si>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</si>
  <si>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</si>
  <si>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</si>
  <si>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</si>
  <si>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</si>
  <si>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</si>
  <si>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</si>
  <si>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</si>
  <si>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</si>
  <si>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</si>
  <si>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</si>
  <si>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</si>
  <si>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</si>
  <si>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</si>
  <si>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</si>
  <si>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</si>
  <si>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</si>
  <si>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</si>
  <si>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</si>
  <si>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</si>
  <si>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</si>
  <si>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</si>
  <si>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</si>
  <si>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</si>
  <si>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</si>
  <si>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</si>
  <si>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</si>
  <si>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</si>
  <si>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</si>
  <si>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</si>
  <si>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j.Honor guru koord ekstra</t>
  </si>
  <si>
    <t>Upacara</t>
  </si>
  <si>
    <t>a. Upacara HUT RI</t>
  </si>
  <si>
    <t>b. Upacara hari pramuka</t>
  </si>
  <si>
    <t>Kerumahtangaan</t>
  </si>
  <si>
    <t>c. Lembur satpam</t>
  </si>
  <si>
    <t>Tamu</t>
  </si>
  <si>
    <t>a. Kunjungan tamu (rata-rata)</t>
  </si>
  <si>
    <t>Pemeliharaan CCTV</t>
  </si>
  <si>
    <t>Kerohanian Islam</t>
  </si>
  <si>
    <t>PHBI</t>
  </si>
  <si>
    <t>a. Maulid Nabi</t>
  </si>
  <si>
    <t>b. Isra' Mi'raj</t>
  </si>
  <si>
    <t>c. Idul Adha</t>
  </si>
  <si>
    <t>Takziyah  (UMUM)</t>
  </si>
  <si>
    <t>Kerohanian Kristiani</t>
  </si>
  <si>
    <t>jasa kebersihan kamr mandi</t>
  </si>
  <si>
    <t>pemeliharaan 4 mesin air</t>
  </si>
  <si>
    <t>pembelian baju ganti</t>
  </si>
  <si>
    <t>SUMBANGAN WALI</t>
  </si>
  <si>
    <t>KELAS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</si>
  <si>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</si>
  <si>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</si>
  <si>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</si>
  <si>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</si>
  <si>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</si>
  <si>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</si>
  <si>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</si>
  <si>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</si>
  <si>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</si>
  <si>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</si>
  <si>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</si>
  <si>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</si>
  <si>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1A</t>
  </si>
  <si>
    <t>2A</t>
  </si>
  <si>
    <t>3A</t>
  </si>
  <si>
    <t>4A</t>
  </si>
  <si>
    <t>5A</t>
  </si>
  <si>
    <t>1B</t>
  </si>
  <si>
    <t>1C</t>
  </si>
  <si>
    <t>1D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</si>
  <si>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</si>
  <si>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</si>
  <si>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</si>
  <si>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</si>
  <si>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</si>
  <si>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</si>
  <si>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</si>
  <si>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</si>
  <si>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</si>
  <si>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4E</t>
  </si>
  <si>
    <t>5B</t>
  </si>
  <si>
    <t>5C</t>
  </si>
  <si>
    <t>5D</t>
  </si>
  <si>
    <t>TOTAL SUMBANGAN</t>
  </si>
  <si>
    <t>PENGELUARAN</t>
  </si>
  <si>
    <t>BIDANG</t>
  </si>
  <si>
    <t>SALDO</t>
  </si>
  <si>
    <t>JUMLAH</t>
  </si>
  <si>
    <t>c. Gula teh+gas</t>
  </si>
  <si>
    <t>b. THR Guru honorer + tetangga</t>
  </si>
  <si>
    <t>Pembelian mesin air</t>
  </si>
  <si>
    <t>pendidikan</t>
  </si>
  <si>
    <t>kesehatan</t>
  </si>
  <si>
    <t>keagamaan</t>
  </si>
  <si>
    <t>oprasional</t>
  </si>
  <si>
    <t>sarpras</t>
  </si>
  <si>
    <t xml:space="preserve"> PEMASUKAN</t>
  </si>
  <si>
    <t>SUMBER</t>
  </si>
  <si>
    <t>SALDO BULAN LALU</t>
  </si>
  <si>
    <t>URAIAN</t>
  </si>
  <si>
    <t>TABUNGAN TAHUN LALU</t>
  </si>
  <si>
    <t>TANGGAL</t>
  </si>
  <si>
    <t>KELAS 3D</t>
  </si>
  <si>
    <t>KELAS 4E</t>
  </si>
  <si>
    <t>NO NAME</t>
  </si>
  <si>
    <t>b. Akomodasi klarifikasi ombudsman</t>
  </si>
  <si>
    <t>c. acara bersama bupati</t>
  </si>
  <si>
    <t>AJUAN NOVEMBER</t>
  </si>
  <si>
    <t>SUMBANGAN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</si>
</sst>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2" xfId="0" applyBorder="1"/>
    <xf numFmtId="42" fontId="0" fillId="0" borderId="2" xfId="0" applyNumberFormat="1" applyBorder="1"/>
    <xf numFmtId="164" fontId="3" fillId="0" borderId="2" xfId="0" applyNumberFormat="1" applyFont="1" applyBorder="1"/>
    <xf numFmtId="165" fontId="0" fillId="0" borderId="2" xfId="1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42" fontId="0" fillId="0" borderId="2" xfId="1" applyNumberFormat="1" applyFont="1" applyBorder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42" fontId="5" fillId="0" borderId="2" xfId="1" applyNumberFormat="1" applyFont="1" applyBorder="1"/>
    <xf numFmtId="42" fontId="5" fillId="0" borderId="2" xfId="0" applyNumberFormat="1" applyFont="1" applyBorder="1"/>
    <xf numFmtId="165" fontId="1" fillId="0" borderId="2" xfId="1" applyNumberFormat="1" applyFont="1" applyBorder="1" applyAlignment="1">
      <alignment horizontal="center" vertical="center"/>
    </xf>
    <xf numFmtId="42" fontId="0" fillId="0" borderId="2" xfId="0" applyNumberFormat="1" applyFont="1" applyBorder="1"/>
    <xf numFmtId="0" fontId="6" fillId="0" borderId="5" xfId="0" applyFont="1" applyBorder="1" applyAlignment="1">
      <alignment horizontal="left" vertical="top" wrapText="1"/>
    </xf>
    <xf numFmtId="0" fontId="8" fillId="0" borderId="2" xfId="0" applyFont="1" applyBorder="1"/>
    <xf numFmtId="0" fontId="0" fillId="0" borderId="2" xfId="0" applyBorder="1" applyAlignment="1">
      <alignment vertical="center"/>
    </xf>
    <xf numFmtId="164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2" fontId="3" fillId="0" borderId="2" xfId="0" applyNumberFormat="1" applyFont="1" applyBorder="1"/>
    <xf numFmtId="42" fontId="0" fillId="0" borderId="0" xfId="0" applyNumberFormat="1"/>
    <xf numFmtId="0" fontId="0" fillId="0" borderId="0" xfId="0" applyFont="1"/>
    <xf numFmtId="0" fontId="9" fillId="0" borderId="0" xfId="0" applyFont="1"/>
    <xf numFmtId="42" fontId="10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2" fontId="2" fillId="0" borderId="2" xfId="0" applyNumberFormat="1" applyFont="1" applyBorder="1"/>
    <xf numFmtId="14" fontId="0" fillId="0" borderId="2" xfId="0" applyNumberFormat="1" applyBorder="1"/>
    <xf numFmtId="42" fontId="0" fillId="2" borderId="2" xfId="0" applyNumberFormat="1" applyFill="1" applyBorder="1"/>
    <xf numFmtId="3" fontId="11" fillId="0" borderId="4" xfId="0" applyNumberFormat="1" applyFont="1" applyBorder="1" applyAlignment="1">
      <alignment horizontal="left" vertical="top" indent="2" shrinkToFit="1"/>
    </xf>
    <xf numFmtId="166" fontId="0" fillId="0" borderId="2" xfId="0" applyNumberFormat="1" applyBorder="1"/>
    <xf numFmtId="166" fontId="0" fillId="0" borderId="2" xfId="1" applyNumberFormat="1" applyFont="1" applyBorder="1"/>
    <xf numFmtId="165" fontId="0" fillId="0" borderId="2" xfId="1" applyNumberFormat="1" applyFont="1" applyBorder="1" applyAlignment="1">
      <alignment horizontal="center"/>
    </xf>
    <xf numFmtId="3" fontId="0" fillId="0" borderId="2" xfId="0" applyNumberFormat="1" applyBorder="1"/>
    <xf numFmtId="166" fontId="0" fillId="0" borderId="2" xfId="1" applyNumberFormat="1" applyFont="1" applyFill="1" applyBorder="1"/>
    <xf numFmtId="42" fontId="0" fillId="3" borderId="2" xfId="0" applyNumberForma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2" fontId="0" fillId="4" borderId="2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OKTO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DIKAN"/>
      <sheetName val="KESEHATAN"/>
      <sheetName val="KEAGAMAAN"/>
      <sheetName val="OPRASIONAL"/>
      <sheetName val="SARPRAS"/>
      <sheetName val="REKAP"/>
      <sheetName val="TABUNGAN PEMBANGUNAN"/>
    </sheetNames>
    <sheetDataSet>
      <sheetData sheetId="0"/>
      <sheetData sheetId="1"/>
      <sheetData sheetId="2"/>
      <sheetData sheetId="3"/>
      <sheetData sheetId="4"/>
      <sheetData sheetId="5">
        <row r="32">
          <cell r="E32">
            <v>-353600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8E15-B38F-4064-BBF2-E49DF093169D}">
  <dimension ref="A1:E38"/>
  <sheetViews>
    <sheetView topLeftCell="A16" workbookViewId="0">
      <selection activeCell="D11" sqref="D11"/>
    </sheetView>
  </sheetViews>
  <sheetFormatPr defaultRowHeight="14.4" x14ac:dyDescent="0.3"/>
  <cols>
    <col min="2" max="2" width="41.109375" customWidth="1"/>
    <col min="3" max="3" width="25.33203125" customWidth="1"/>
    <col min="4" max="4" width="25.5546875" customWidth="1"/>
    <col min="5" max="5" width="26.33203125" customWidth="1"/>
  </cols>
  <sheetData>
    <row r="1" spans="1:5" x14ac:dyDescent="0.3">
      <c r="A1" s="41" t="s">
        <v>0</v>
      </c>
      <c r="B1" s="41" t="s">
        <v>1</v>
      </c>
      <c r="C1" s="43" t="s">
        <v>150</v>
      </c>
      <c r="D1" s="45" t="s">
        <v>2</v>
      </c>
      <c r="E1" s="45" t="s">
        <v>3</v>
      </c>
    </row>
    <row r="2" spans="1:5" x14ac:dyDescent="0.3">
      <c r="A2" s="42"/>
      <c r="B2" s="42"/>
      <c r="C2" s="44"/>
      <c r="D2" s="46"/>
      <c r="E2" s="46"/>
    </row>
    <row r="3" spans="1:5" x14ac:dyDescent="0.3">
      <c r="A3" s="1">
        <v>1</v>
      </c>
      <c r="B3" s="4" t="s">
        <v>35</v>
      </c>
      <c r="C3" s="5"/>
      <c r="D3" s="3"/>
      <c r="E3" s="2"/>
    </row>
    <row r="4" spans="1:5" x14ac:dyDescent="0.3">
      <c r="A4" s="1">
        <v>2</v>
      </c>
      <c r="B4" s="4" t="s">
        <v>26</v>
      </c>
      <c r="C4" s="5">
        <v>800000</v>
      </c>
      <c r="D4" s="3"/>
      <c r="E4" s="2"/>
    </row>
    <row r="5" spans="1:5" x14ac:dyDescent="0.3">
      <c r="A5" s="1">
        <v>3</v>
      </c>
      <c r="B5" s="4" t="s">
        <v>27</v>
      </c>
      <c r="C5" s="5">
        <v>1000000</v>
      </c>
      <c r="D5" s="3"/>
      <c r="E5" s="2"/>
    </row>
    <row r="6" spans="1:5" x14ac:dyDescent="0.3">
      <c r="A6" s="7">
        <v>4</v>
      </c>
      <c r="B6" s="6" t="s">
        <v>4</v>
      </c>
      <c r="C6" s="5">
        <v>800000</v>
      </c>
      <c r="D6" s="3"/>
      <c r="E6" s="2"/>
    </row>
    <row r="7" spans="1:5" x14ac:dyDescent="0.3">
      <c r="A7" s="1"/>
      <c r="B7" s="6"/>
      <c r="C7" s="5">
        <v>0</v>
      </c>
      <c r="D7" s="3"/>
      <c r="E7" s="2"/>
    </row>
    <row r="8" spans="1:5" x14ac:dyDescent="0.3">
      <c r="A8" s="1">
        <v>5</v>
      </c>
      <c r="B8" s="8" t="s">
        <v>5</v>
      </c>
      <c r="C8" s="5"/>
      <c r="D8" s="3"/>
      <c r="E8" s="2"/>
    </row>
    <row r="9" spans="1:5" x14ac:dyDescent="0.3">
      <c r="A9" s="1"/>
      <c r="B9" s="2" t="s">
        <v>28</v>
      </c>
      <c r="C9" s="34">
        <v>700000</v>
      </c>
      <c r="D9" s="3"/>
      <c r="E9" s="2"/>
    </row>
    <row r="10" spans="1:5" x14ac:dyDescent="0.3">
      <c r="A10" s="1"/>
      <c r="B10" s="2" t="s">
        <v>29</v>
      </c>
      <c r="C10" s="5">
        <v>0</v>
      </c>
      <c r="D10" s="3"/>
      <c r="E10" s="2"/>
    </row>
    <row r="11" spans="1:5" x14ac:dyDescent="0.3">
      <c r="A11" s="1"/>
      <c r="B11" s="2" t="s">
        <v>30</v>
      </c>
      <c r="C11" s="5"/>
      <c r="D11" s="3">
        <v>3000000</v>
      </c>
      <c r="E11" s="2"/>
    </row>
    <row r="12" spans="1:5" x14ac:dyDescent="0.3">
      <c r="A12" s="1"/>
      <c r="B12" s="2" t="s">
        <v>31</v>
      </c>
      <c r="C12" s="5">
        <v>750000</v>
      </c>
      <c r="D12" s="3"/>
      <c r="E12" s="2"/>
    </row>
    <row r="13" spans="1:5" x14ac:dyDescent="0.3">
      <c r="A13" s="1">
        <v>6</v>
      </c>
      <c r="B13" s="6" t="s">
        <v>6</v>
      </c>
      <c r="C13" s="2"/>
      <c r="D13" s="3"/>
      <c r="E13" s="2"/>
    </row>
    <row r="14" spans="1:5" x14ac:dyDescent="0.3">
      <c r="A14" s="1"/>
      <c r="B14" s="2" t="s">
        <v>7</v>
      </c>
      <c r="C14" s="5">
        <v>8400000</v>
      </c>
      <c r="D14" s="36"/>
      <c r="E14" s="2"/>
    </row>
    <row r="15" spans="1:5" x14ac:dyDescent="0.3">
      <c r="A15" s="7"/>
      <c r="B15" s="2"/>
      <c r="C15" s="5">
        <v>0</v>
      </c>
      <c r="D15" s="3"/>
      <c r="E15" s="2"/>
    </row>
    <row r="16" spans="1:5" x14ac:dyDescent="0.3">
      <c r="A16" s="1">
        <v>7</v>
      </c>
      <c r="B16" s="8" t="s">
        <v>8</v>
      </c>
      <c r="C16" s="5"/>
      <c r="D16" s="3"/>
      <c r="E16" s="2"/>
    </row>
    <row r="17" spans="1:5" x14ac:dyDescent="0.3">
      <c r="A17" s="1"/>
      <c r="B17" s="2" t="s">
        <v>9</v>
      </c>
      <c r="C17" s="5">
        <v>0</v>
      </c>
      <c r="D17" s="3"/>
      <c r="E17" s="2"/>
    </row>
    <row r="18" spans="1:5" x14ac:dyDescent="0.3">
      <c r="A18" s="1"/>
      <c r="B18" s="2" t="s">
        <v>10</v>
      </c>
      <c r="C18" s="5">
        <v>0</v>
      </c>
      <c r="D18" s="3"/>
      <c r="E18" s="2"/>
    </row>
    <row r="19" spans="1:5" x14ac:dyDescent="0.3">
      <c r="A19" s="1"/>
      <c r="B19" s="2" t="s">
        <v>11</v>
      </c>
      <c r="C19" s="5">
        <v>0</v>
      </c>
      <c r="D19" s="36"/>
      <c r="E19" s="2"/>
    </row>
    <row r="20" spans="1:5" x14ac:dyDescent="0.3">
      <c r="A20" s="1"/>
      <c r="B20" s="2" t="s">
        <v>12</v>
      </c>
      <c r="C20" s="5">
        <v>0</v>
      </c>
      <c r="D20" s="3"/>
      <c r="E20" s="2"/>
    </row>
    <row r="21" spans="1:5" x14ac:dyDescent="0.3">
      <c r="A21" s="1"/>
      <c r="B21" s="2" t="s">
        <v>13</v>
      </c>
      <c r="C21" s="5">
        <v>0</v>
      </c>
      <c r="D21" s="3"/>
      <c r="E21" s="2"/>
    </row>
    <row r="22" spans="1:5" x14ac:dyDescent="0.3">
      <c r="A22" s="1"/>
      <c r="B22" s="2" t="s">
        <v>14</v>
      </c>
      <c r="C22" s="5">
        <v>0</v>
      </c>
      <c r="D22" s="3"/>
      <c r="E22" s="2"/>
    </row>
    <row r="23" spans="1:5" x14ac:dyDescent="0.3">
      <c r="A23" s="1">
        <v>8</v>
      </c>
      <c r="B23" s="6" t="s">
        <v>15</v>
      </c>
      <c r="C23" s="5"/>
      <c r="D23" s="3"/>
      <c r="E23" s="2"/>
    </row>
    <row r="24" spans="1:5" x14ac:dyDescent="0.3">
      <c r="A24" s="1"/>
      <c r="B24" s="9" t="s">
        <v>16</v>
      </c>
      <c r="C24" s="5">
        <v>700000</v>
      </c>
      <c r="D24" s="3">
        <v>4200000</v>
      </c>
      <c r="E24" s="2"/>
    </row>
    <row r="25" spans="1:5" x14ac:dyDescent="0.3">
      <c r="A25" s="1"/>
      <c r="B25" s="9" t="s">
        <v>17</v>
      </c>
      <c r="C25" s="5">
        <v>1000000</v>
      </c>
      <c r="D25" s="35">
        <v>450000</v>
      </c>
      <c r="E25" s="2"/>
    </row>
    <row r="26" spans="1:5" x14ac:dyDescent="0.3">
      <c r="A26" s="1"/>
      <c r="B26" s="9" t="s">
        <v>18</v>
      </c>
      <c r="C26" s="5">
        <v>550000</v>
      </c>
      <c r="D26" s="10">
        <v>150000</v>
      </c>
      <c r="E26" s="2"/>
    </row>
    <row r="27" spans="1:5" x14ac:dyDescent="0.3">
      <c r="A27" s="1"/>
      <c r="B27" s="9" t="s">
        <v>32</v>
      </c>
      <c r="C27" s="5"/>
      <c r="D27" s="3"/>
      <c r="E27" s="2"/>
    </row>
    <row r="28" spans="1:5" x14ac:dyDescent="0.3">
      <c r="A28" s="1">
        <v>9</v>
      </c>
      <c r="B28" s="11" t="s">
        <v>19</v>
      </c>
      <c r="C28" s="5"/>
      <c r="D28" s="3"/>
      <c r="E28" s="2"/>
    </row>
    <row r="29" spans="1:5" x14ac:dyDescent="0.3">
      <c r="A29" s="1"/>
      <c r="B29" s="2" t="s">
        <v>20</v>
      </c>
      <c r="C29" s="5">
        <v>0</v>
      </c>
      <c r="D29" s="36"/>
      <c r="E29" s="2"/>
    </row>
    <row r="30" spans="1:5" ht="28.8" x14ac:dyDescent="0.3">
      <c r="A30" s="1"/>
      <c r="B30" s="12" t="s">
        <v>21</v>
      </c>
      <c r="C30" s="5">
        <v>0</v>
      </c>
      <c r="D30" s="3"/>
      <c r="E30" s="2"/>
    </row>
    <row r="31" spans="1:5" x14ac:dyDescent="0.3">
      <c r="A31" s="1">
        <v>10</v>
      </c>
      <c r="B31" s="6" t="s">
        <v>22</v>
      </c>
      <c r="C31" s="5"/>
      <c r="D31" s="3"/>
      <c r="E31" s="2"/>
    </row>
    <row r="32" spans="1:5" x14ac:dyDescent="0.3">
      <c r="A32" s="1"/>
      <c r="B32" s="2" t="s">
        <v>23</v>
      </c>
      <c r="C32" s="5">
        <v>0</v>
      </c>
      <c r="D32" s="3">
        <v>1550000</v>
      </c>
      <c r="E32" s="2"/>
    </row>
    <row r="33" spans="1:5" x14ac:dyDescent="0.3">
      <c r="A33" s="1">
        <v>11</v>
      </c>
      <c r="B33" s="6" t="s">
        <v>24</v>
      </c>
      <c r="C33" s="2"/>
      <c r="D33" s="3"/>
      <c r="E33" s="2"/>
    </row>
    <row r="34" spans="1:5" x14ac:dyDescent="0.3">
      <c r="A34" s="1"/>
      <c r="B34" s="2" t="s">
        <v>33</v>
      </c>
      <c r="C34" s="5">
        <v>0</v>
      </c>
      <c r="D34" s="3"/>
      <c r="E34" s="2"/>
    </row>
    <row r="35" spans="1:5" x14ac:dyDescent="0.3">
      <c r="A35" s="1"/>
      <c r="B35" s="2" t="s">
        <v>34</v>
      </c>
      <c r="C35" s="5">
        <v>1000000</v>
      </c>
      <c r="D35" s="3">
        <v>900000</v>
      </c>
      <c r="E35" s="2"/>
    </row>
    <row r="36" spans="1:5" ht="15.6" x14ac:dyDescent="0.3">
      <c r="A36" s="1"/>
      <c r="C36" s="14"/>
      <c r="D36" s="3"/>
      <c r="E36" s="2"/>
    </row>
    <row r="37" spans="1:5" ht="15.6" x14ac:dyDescent="0.3">
      <c r="A37" s="2"/>
      <c r="B37" s="2"/>
      <c r="C37" s="15"/>
      <c r="D37" s="3"/>
      <c r="E37" s="2"/>
    </row>
    <row r="38" spans="1:5" ht="15.6" x14ac:dyDescent="0.3">
      <c r="A38" s="2"/>
      <c r="B38" s="2" t="s">
        <v>25</v>
      </c>
      <c r="C38" s="28">
        <f>SUM(C3:C35)</f>
        <v>15700000</v>
      </c>
      <c r="D38" s="24">
        <f>SUM(D3:D36)</f>
        <v>10250000</v>
      </c>
      <c r="E38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1C5D-3DB7-42E7-8DC7-720FA2B75CF4}">
  <dimension ref="A1:E10"/>
  <sheetViews>
    <sheetView workbookViewId="0">
      <selection activeCell="E13" sqref="E13"/>
    </sheetView>
  </sheetViews>
  <sheetFormatPr defaultRowHeight="14.4" x14ac:dyDescent="0.3"/>
  <cols>
    <col min="2" max="2" width="35.88671875" customWidth="1"/>
    <col min="3" max="3" width="28.33203125" customWidth="1"/>
    <col min="4" max="4" width="26.21875" customWidth="1"/>
    <col min="5" max="5" width="22.88671875" customWidth="1"/>
  </cols>
  <sheetData>
    <row r="1" spans="1:5" x14ac:dyDescent="0.3">
      <c r="A1" s="41" t="s">
        <v>0</v>
      </c>
      <c r="B1" s="41" t="s">
        <v>1</v>
      </c>
      <c r="C1" s="45" t="s">
        <v>150</v>
      </c>
      <c r="D1" s="45" t="s">
        <v>2</v>
      </c>
      <c r="E1" s="45" t="s">
        <v>3</v>
      </c>
    </row>
    <row r="2" spans="1:5" x14ac:dyDescent="0.3">
      <c r="A2" s="42"/>
      <c r="B2" s="42"/>
      <c r="C2" s="46"/>
      <c r="D2" s="46"/>
      <c r="E2" s="46"/>
    </row>
    <row r="3" spans="1:5" x14ac:dyDescent="0.3">
      <c r="A3" s="16">
        <v>1</v>
      </c>
      <c r="B3" s="2" t="s">
        <v>36</v>
      </c>
      <c r="C3" s="37">
        <v>0</v>
      </c>
      <c r="D3" s="10">
        <v>850000</v>
      </c>
      <c r="E3" s="2"/>
    </row>
    <row r="4" spans="1:5" x14ac:dyDescent="0.3">
      <c r="A4" s="16">
        <v>2</v>
      </c>
      <c r="B4" s="2" t="s">
        <v>37</v>
      </c>
      <c r="C4" s="37">
        <v>400000</v>
      </c>
      <c r="D4" s="17">
        <v>400000</v>
      </c>
      <c r="E4" s="2"/>
    </row>
    <row r="5" spans="1:5" x14ac:dyDescent="0.3">
      <c r="A5" s="16">
        <v>3</v>
      </c>
      <c r="B5" s="2" t="s">
        <v>38</v>
      </c>
      <c r="C5" s="37">
        <v>50000</v>
      </c>
      <c r="D5" s="3">
        <v>50000</v>
      </c>
      <c r="E5" s="2"/>
    </row>
    <row r="6" spans="1:5" ht="27.6" x14ac:dyDescent="0.3">
      <c r="A6" s="16">
        <v>4</v>
      </c>
      <c r="B6" s="18" t="s">
        <v>39</v>
      </c>
      <c r="C6" s="37">
        <v>0</v>
      </c>
      <c r="D6" s="2"/>
      <c r="E6" s="2"/>
    </row>
    <row r="7" spans="1:5" x14ac:dyDescent="0.3">
      <c r="A7" s="16">
        <v>5</v>
      </c>
      <c r="B7" s="2" t="s">
        <v>40</v>
      </c>
      <c r="C7" s="37">
        <v>7500000</v>
      </c>
      <c r="D7" s="3"/>
      <c r="E7" s="2"/>
    </row>
    <row r="8" spans="1:5" x14ac:dyDescent="0.3">
      <c r="A8" s="2"/>
      <c r="B8" s="2"/>
      <c r="C8" s="2"/>
      <c r="D8" s="2"/>
      <c r="E8" s="2"/>
    </row>
    <row r="9" spans="1:5" x14ac:dyDescent="0.3">
      <c r="A9" s="2"/>
      <c r="B9" s="2" t="s">
        <v>41</v>
      </c>
      <c r="C9" s="13">
        <f>SUM(C3:C7)</f>
        <v>7950000</v>
      </c>
      <c r="D9" s="17">
        <f>SUM(D3:D5)</f>
        <v>1300000</v>
      </c>
      <c r="E9" s="2"/>
    </row>
    <row r="10" spans="1:5" x14ac:dyDescent="0.3">
      <c r="A10" s="2"/>
      <c r="B10" s="2"/>
      <c r="C10" s="2"/>
      <c r="D10" s="2"/>
      <c r="E10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6899B-FB82-4D8D-BC45-37039E827AD2}">
  <dimension ref="A1:E14"/>
  <sheetViews>
    <sheetView workbookViewId="0">
      <selection activeCell="C1" sqref="C1:C2"/>
    </sheetView>
  </sheetViews>
  <sheetFormatPr defaultRowHeight="14.4" x14ac:dyDescent="0.3"/>
  <cols>
    <col min="2" max="2" width="26.21875" customWidth="1"/>
    <col min="3" max="3" width="22.109375" customWidth="1"/>
    <col min="4" max="4" width="25.5546875" customWidth="1"/>
    <col min="5" max="5" width="18.88671875" customWidth="1"/>
  </cols>
  <sheetData>
    <row r="1" spans="1:5" x14ac:dyDescent="0.3">
      <c r="A1" s="41" t="s">
        <v>0</v>
      </c>
      <c r="B1" s="41" t="s">
        <v>1</v>
      </c>
      <c r="C1" s="45" t="s">
        <v>150</v>
      </c>
      <c r="D1" s="45" t="s">
        <v>2</v>
      </c>
      <c r="E1" s="45" t="s">
        <v>3</v>
      </c>
    </row>
    <row r="2" spans="1:5" x14ac:dyDescent="0.3">
      <c r="A2" s="42"/>
      <c r="B2" s="42"/>
      <c r="C2" s="46"/>
      <c r="D2" s="46"/>
      <c r="E2" s="46"/>
    </row>
    <row r="3" spans="1:5" x14ac:dyDescent="0.3">
      <c r="A3" s="47" t="s">
        <v>81</v>
      </c>
      <c r="B3" s="47"/>
      <c r="C3" s="22"/>
      <c r="D3" s="10"/>
      <c r="E3" s="2"/>
    </row>
    <row r="4" spans="1:5" x14ac:dyDescent="0.3">
      <c r="A4" s="6">
        <v>2</v>
      </c>
      <c r="B4" s="6" t="s">
        <v>82</v>
      </c>
      <c r="C4" s="5"/>
      <c r="D4" s="17"/>
      <c r="E4" s="2"/>
    </row>
    <row r="5" spans="1:5" x14ac:dyDescent="0.3">
      <c r="A5" s="2"/>
      <c r="B5" s="2" t="s">
        <v>83</v>
      </c>
      <c r="C5" s="5"/>
      <c r="D5" s="3"/>
      <c r="E5" s="2"/>
    </row>
    <row r="6" spans="1:5" x14ac:dyDescent="0.3">
      <c r="A6" s="2"/>
      <c r="B6" s="2" t="s">
        <v>84</v>
      </c>
      <c r="C6" s="5">
        <v>0</v>
      </c>
      <c r="D6" s="2"/>
      <c r="E6" s="2"/>
    </row>
    <row r="7" spans="1:5" x14ac:dyDescent="0.3">
      <c r="A7" s="2"/>
      <c r="B7" s="2" t="s">
        <v>85</v>
      </c>
      <c r="C7" s="5">
        <v>0</v>
      </c>
      <c r="D7" s="2"/>
      <c r="E7" s="2"/>
    </row>
    <row r="8" spans="1:5" x14ac:dyDescent="0.3">
      <c r="A8" s="6">
        <v>5</v>
      </c>
      <c r="B8" s="6" t="s">
        <v>86</v>
      </c>
      <c r="C8" s="5">
        <v>0</v>
      </c>
      <c r="D8" s="2"/>
      <c r="E8" s="2"/>
    </row>
    <row r="9" spans="1:5" x14ac:dyDescent="0.3">
      <c r="A9" s="47" t="s">
        <v>87</v>
      </c>
      <c r="B9" s="47"/>
      <c r="C9" s="5"/>
      <c r="D9" s="3"/>
      <c r="E9" s="2"/>
    </row>
    <row r="10" spans="1:5" x14ac:dyDescent="0.3">
      <c r="A10" s="6">
        <v>1</v>
      </c>
      <c r="B10" s="6" t="s">
        <v>42</v>
      </c>
      <c r="C10" s="5">
        <v>0</v>
      </c>
      <c r="D10" s="2"/>
      <c r="E10" s="2"/>
    </row>
    <row r="11" spans="1:5" x14ac:dyDescent="0.3">
      <c r="A11" s="6">
        <v>2</v>
      </c>
      <c r="B11" s="6" t="s">
        <v>43</v>
      </c>
      <c r="C11" s="5">
        <v>0</v>
      </c>
      <c r="D11" s="2"/>
      <c r="E11" s="2"/>
    </row>
    <row r="12" spans="1:5" x14ac:dyDescent="0.3">
      <c r="A12" s="2"/>
      <c r="B12" s="2" t="s">
        <v>44</v>
      </c>
      <c r="C12" s="5">
        <v>0</v>
      </c>
      <c r="D12" s="2"/>
      <c r="E12" s="2"/>
    </row>
    <row r="13" spans="1:5" x14ac:dyDescent="0.3">
      <c r="A13" s="2"/>
      <c r="B13" s="2" t="s">
        <v>45</v>
      </c>
      <c r="C13" s="5">
        <v>0</v>
      </c>
      <c r="D13" s="2"/>
      <c r="E13" s="2"/>
    </row>
    <row r="14" spans="1:5" x14ac:dyDescent="0.3">
      <c r="A14" s="2"/>
      <c r="B14" s="2" t="s">
        <v>25</v>
      </c>
      <c r="C14" s="23">
        <f>SUM(C3:C13)</f>
        <v>0</v>
      </c>
      <c r="D14" s="3">
        <f>SUM(D3:D13)</f>
        <v>0</v>
      </c>
      <c r="E14" s="2"/>
    </row>
  </sheetData>
  <mergeCells count="7">
    <mergeCell ref="E1:E2"/>
    <mergeCell ref="A1:A2"/>
    <mergeCell ref="B1:B2"/>
    <mergeCell ref="A3:B3"/>
    <mergeCell ref="A9:B9"/>
    <mergeCell ref="C1:C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4F68-F3FD-4841-BDA1-A2E0DE7180FC}">
  <dimension ref="A1:E46"/>
  <sheetViews>
    <sheetView topLeftCell="A19" workbookViewId="0">
      <selection activeCell="E42" sqref="E42"/>
    </sheetView>
  </sheetViews>
  <sheetFormatPr defaultRowHeight="14.4" x14ac:dyDescent="0.3"/>
  <cols>
    <col min="2" max="2" width="36.33203125" customWidth="1"/>
    <col min="3" max="3" width="22.109375" customWidth="1"/>
    <col min="4" max="4" width="25.21875" customWidth="1"/>
    <col min="5" max="5" width="24" customWidth="1"/>
  </cols>
  <sheetData>
    <row r="1" spans="1:5" x14ac:dyDescent="0.3">
      <c r="A1" s="48" t="s">
        <v>0</v>
      </c>
      <c r="B1" s="48" t="s">
        <v>1</v>
      </c>
      <c r="C1" s="45" t="s">
        <v>150</v>
      </c>
      <c r="D1" s="45" t="s">
        <v>2</v>
      </c>
      <c r="E1" s="45" t="s">
        <v>3</v>
      </c>
    </row>
    <row r="2" spans="1:5" x14ac:dyDescent="0.3">
      <c r="A2" s="48"/>
      <c r="B2" s="48"/>
      <c r="C2" s="46"/>
      <c r="D2" s="46"/>
      <c r="E2" s="46"/>
    </row>
    <row r="3" spans="1:5" x14ac:dyDescent="0.3">
      <c r="A3" s="1">
        <v>1</v>
      </c>
      <c r="B3" s="6" t="s">
        <v>46</v>
      </c>
      <c r="C3" s="5"/>
      <c r="D3" s="3"/>
      <c r="E3" s="2"/>
    </row>
    <row r="4" spans="1:5" x14ac:dyDescent="0.3">
      <c r="A4" s="1"/>
      <c r="B4" s="2" t="s">
        <v>47</v>
      </c>
      <c r="C4" s="5">
        <v>0</v>
      </c>
      <c r="D4" s="3"/>
      <c r="E4" s="2"/>
    </row>
    <row r="5" spans="1:5" x14ac:dyDescent="0.3">
      <c r="A5" s="1"/>
      <c r="B5" s="2" t="s">
        <v>48</v>
      </c>
      <c r="C5" s="5">
        <v>150000</v>
      </c>
      <c r="D5" s="3">
        <v>150000</v>
      </c>
      <c r="E5" s="2"/>
    </row>
    <row r="6" spans="1:5" x14ac:dyDescent="0.3">
      <c r="A6" s="1">
        <v>2</v>
      </c>
      <c r="B6" s="6" t="s">
        <v>49</v>
      </c>
      <c r="C6" s="5"/>
      <c r="D6" s="3"/>
      <c r="E6" s="2"/>
    </row>
    <row r="7" spans="1:5" x14ac:dyDescent="0.3">
      <c r="A7" s="1"/>
      <c r="B7" s="2" t="s">
        <v>50</v>
      </c>
      <c r="C7" s="5">
        <v>100000</v>
      </c>
      <c r="D7" s="3"/>
      <c r="E7" s="2"/>
    </row>
    <row r="8" spans="1:5" x14ac:dyDescent="0.3">
      <c r="A8" s="1"/>
      <c r="B8" s="2" t="s">
        <v>51</v>
      </c>
      <c r="C8" s="5">
        <v>300000</v>
      </c>
      <c r="D8" s="10"/>
      <c r="E8" s="2"/>
    </row>
    <row r="9" spans="1:5" x14ac:dyDescent="0.3">
      <c r="A9" s="1"/>
      <c r="B9" s="2" t="s">
        <v>52</v>
      </c>
      <c r="C9" s="5">
        <v>704000</v>
      </c>
      <c r="D9" s="3"/>
      <c r="E9" s="2"/>
    </row>
    <row r="10" spans="1:5" x14ac:dyDescent="0.3">
      <c r="A10" s="1"/>
      <c r="B10" s="2" t="s">
        <v>53</v>
      </c>
      <c r="C10" s="5">
        <v>250000</v>
      </c>
      <c r="D10" s="3"/>
      <c r="E10" s="2"/>
    </row>
    <row r="11" spans="1:5" x14ac:dyDescent="0.3">
      <c r="A11" s="1"/>
      <c r="B11" s="2" t="s">
        <v>54</v>
      </c>
      <c r="C11" s="5">
        <v>120000</v>
      </c>
      <c r="D11" s="3"/>
      <c r="E11" s="2"/>
    </row>
    <row r="12" spans="1:5" x14ac:dyDescent="0.3">
      <c r="A12" s="1"/>
      <c r="B12" s="2" t="s">
        <v>55</v>
      </c>
      <c r="C12" s="5">
        <v>120000</v>
      </c>
      <c r="D12" s="39"/>
      <c r="E12" s="2"/>
    </row>
    <row r="13" spans="1:5" x14ac:dyDescent="0.3">
      <c r="A13" s="1"/>
      <c r="B13" s="2" t="s">
        <v>56</v>
      </c>
      <c r="C13" s="5">
        <v>120000</v>
      </c>
      <c r="D13" s="3"/>
      <c r="E13" s="2"/>
    </row>
    <row r="14" spans="1:5" x14ac:dyDescent="0.3">
      <c r="A14" s="1"/>
      <c r="B14" s="2" t="s">
        <v>57</v>
      </c>
      <c r="C14" s="5">
        <v>150000</v>
      </c>
      <c r="D14" s="3"/>
      <c r="E14" s="2"/>
    </row>
    <row r="15" spans="1:5" x14ac:dyDescent="0.3">
      <c r="A15" s="1"/>
      <c r="B15" s="2" t="s">
        <v>58</v>
      </c>
      <c r="C15" s="5">
        <v>120000</v>
      </c>
      <c r="D15" s="3"/>
      <c r="E15" s="2"/>
    </row>
    <row r="16" spans="1:5" x14ac:dyDescent="0.3">
      <c r="A16" s="1"/>
      <c r="B16" s="2" t="s">
        <v>59</v>
      </c>
      <c r="C16" s="5">
        <v>120000</v>
      </c>
      <c r="D16" s="36">
        <v>480000</v>
      </c>
      <c r="E16" s="2"/>
    </row>
    <row r="17" spans="1:5" x14ac:dyDescent="0.3">
      <c r="A17" s="1"/>
      <c r="B17" s="2" t="s">
        <v>60</v>
      </c>
      <c r="C17" s="5">
        <v>120000</v>
      </c>
      <c r="D17" s="3">
        <v>630000</v>
      </c>
      <c r="E17" s="2"/>
    </row>
    <row r="18" spans="1:5" x14ac:dyDescent="0.3">
      <c r="A18" s="1"/>
      <c r="B18" s="2" t="s">
        <v>61</v>
      </c>
      <c r="C18" s="5">
        <v>160000</v>
      </c>
      <c r="D18" s="3">
        <v>720000</v>
      </c>
      <c r="E18" s="2"/>
    </row>
    <row r="19" spans="1:5" x14ac:dyDescent="0.3">
      <c r="A19" s="1"/>
      <c r="B19" s="2" t="s">
        <v>62</v>
      </c>
      <c r="C19" s="5">
        <v>0</v>
      </c>
      <c r="D19" s="3"/>
      <c r="E19" s="2"/>
    </row>
    <row r="20" spans="1:5" x14ac:dyDescent="0.3">
      <c r="A20" s="1"/>
      <c r="B20" s="2" t="s">
        <v>63</v>
      </c>
      <c r="C20" s="5">
        <v>500000</v>
      </c>
      <c r="D20" s="3">
        <v>500000</v>
      </c>
      <c r="E20" s="2"/>
    </row>
    <row r="21" spans="1:5" x14ac:dyDescent="0.3">
      <c r="A21" s="1"/>
      <c r="B21" s="19" t="s">
        <v>64</v>
      </c>
      <c r="C21" s="5">
        <v>600000</v>
      </c>
      <c r="D21" s="3">
        <v>600000</v>
      </c>
      <c r="E21" s="2"/>
    </row>
    <row r="22" spans="1:5" x14ac:dyDescent="0.3">
      <c r="A22" s="1">
        <v>3</v>
      </c>
      <c r="B22" s="6" t="s">
        <v>65</v>
      </c>
      <c r="C22" s="2"/>
      <c r="D22" s="3"/>
      <c r="E22" s="2"/>
    </row>
    <row r="23" spans="1:5" x14ac:dyDescent="0.3">
      <c r="A23" s="1"/>
      <c r="B23" s="19" t="s">
        <v>66</v>
      </c>
      <c r="C23" s="5"/>
      <c r="D23" s="3"/>
      <c r="E23" s="2"/>
    </row>
    <row r="24" spans="1:5" x14ac:dyDescent="0.3">
      <c r="A24" s="1"/>
      <c r="B24" s="19" t="s">
        <v>131</v>
      </c>
      <c r="C24" s="5">
        <v>500000</v>
      </c>
      <c r="D24" s="36">
        <v>500000</v>
      </c>
      <c r="E24" s="2"/>
    </row>
    <row r="25" spans="1:5" x14ac:dyDescent="0.3">
      <c r="A25" s="1"/>
      <c r="B25" s="2" t="s">
        <v>67</v>
      </c>
      <c r="C25" s="5">
        <v>300000</v>
      </c>
      <c r="D25" s="10"/>
      <c r="E25" s="2"/>
    </row>
    <row r="26" spans="1:5" x14ac:dyDescent="0.3">
      <c r="A26" s="1"/>
      <c r="B26" s="2" t="s">
        <v>68</v>
      </c>
      <c r="C26" s="5">
        <v>1600000</v>
      </c>
      <c r="D26" s="10">
        <v>600000</v>
      </c>
      <c r="E26" s="2"/>
    </row>
    <row r="27" spans="1:5" x14ac:dyDescent="0.3">
      <c r="A27" s="1"/>
      <c r="B27" s="2" t="s">
        <v>69</v>
      </c>
      <c r="C27" s="5">
        <v>1200000</v>
      </c>
      <c r="D27" s="10">
        <v>615000</v>
      </c>
      <c r="E27" s="2"/>
    </row>
    <row r="28" spans="1:5" x14ac:dyDescent="0.3">
      <c r="A28" s="1"/>
      <c r="B28" s="20" t="s">
        <v>70</v>
      </c>
      <c r="C28" s="5">
        <v>1000000</v>
      </c>
      <c r="D28" s="3">
        <v>1000000</v>
      </c>
      <c r="E28" s="2"/>
    </row>
    <row r="29" spans="1:5" x14ac:dyDescent="0.3">
      <c r="A29" s="1"/>
      <c r="B29" s="2" t="s">
        <v>71</v>
      </c>
      <c r="C29" s="5">
        <v>0</v>
      </c>
      <c r="D29" s="3"/>
      <c r="E29" s="2"/>
    </row>
    <row r="30" spans="1:5" x14ac:dyDescent="0.3">
      <c r="A30" s="1"/>
      <c r="B30" s="2" t="s">
        <v>72</v>
      </c>
      <c r="C30" s="38">
        <v>500000</v>
      </c>
      <c r="D30" s="3"/>
      <c r="E30" s="2"/>
    </row>
    <row r="31" spans="1:5" x14ac:dyDescent="0.3">
      <c r="A31" s="1">
        <v>4</v>
      </c>
      <c r="B31" s="6" t="s">
        <v>73</v>
      </c>
      <c r="C31" s="38"/>
      <c r="D31" s="3"/>
      <c r="E31" s="2"/>
    </row>
    <row r="32" spans="1:5" x14ac:dyDescent="0.3">
      <c r="A32" s="6"/>
      <c r="B32" s="2" t="s">
        <v>74</v>
      </c>
      <c r="C32" s="5">
        <v>0</v>
      </c>
      <c r="D32" s="10"/>
      <c r="E32" s="2"/>
    </row>
    <row r="33" spans="1:5" x14ac:dyDescent="0.3">
      <c r="A33" s="6"/>
      <c r="B33" s="2" t="s">
        <v>75</v>
      </c>
      <c r="C33" s="5">
        <v>0</v>
      </c>
      <c r="D33" s="3"/>
      <c r="E33" s="2"/>
    </row>
    <row r="34" spans="1:5" x14ac:dyDescent="0.3">
      <c r="A34" s="1">
        <v>5</v>
      </c>
      <c r="B34" s="6" t="s">
        <v>76</v>
      </c>
      <c r="C34" s="5"/>
      <c r="D34" s="3"/>
      <c r="E34" s="2"/>
    </row>
    <row r="35" spans="1:5" x14ac:dyDescent="0.3">
      <c r="A35" s="1"/>
      <c r="B35" s="2" t="s">
        <v>132</v>
      </c>
      <c r="C35" s="5">
        <v>0</v>
      </c>
      <c r="D35" s="3"/>
      <c r="E35" s="2"/>
    </row>
    <row r="36" spans="1:5" x14ac:dyDescent="0.3">
      <c r="A36" s="1"/>
      <c r="B36" s="2" t="s">
        <v>77</v>
      </c>
      <c r="C36" s="5">
        <v>200000</v>
      </c>
      <c r="D36" s="3"/>
      <c r="E36" s="2"/>
    </row>
    <row r="37" spans="1:5" x14ac:dyDescent="0.3">
      <c r="A37" s="1">
        <v>6</v>
      </c>
      <c r="B37" s="6" t="s">
        <v>78</v>
      </c>
      <c r="C37" s="5"/>
      <c r="D37" s="3"/>
      <c r="E37" s="2"/>
    </row>
    <row r="38" spans="1:5" x14ac:dyDescent="0.3">
      <c r="A38" s="6"/>
      <c r="B38" s="2" t="s">
        <v>79</v>
      </c>
      <c r="C38" s="5">
        <v>1000000</v>
      </c>
      <c r="D38" s="3">
        <v>797500</v>
      </c>
      <c r="E38" s="2"/>
    </row>
    <row r="39" spans="1:5" x14ac:dyDescent="0.3">
      <c r="A39" s="1"/>
      <c r="B39" s="2" t="s">
        <v>148</v>
      </c>
      <c r="C39" s="10"/>
      <c r="D39" s="3"/>
      <c r="E39" s="2"/>
    </row>
    <row r="40" spans="1:5" x14ac:dyDescent="0.3">
      <c r="A40" s="1"/>
      <c r="B40" s="2" t="s">
        <v>149</v>
      </c>
      <c r="C40" s="10"/>
      <c r="D40" s="3"/>
      <c r="E40" s="2"/>
    </row>
    <row r="41" spans="1:5" x14ac:dyDescent="0.3">
      <c r="A41" s="1"/>
      <c r="B41" s="6"/>
      <c r="C41" s="25"/>
      <c r="D41" s="2"/>
      <c r="E41" s="2"/>
    </row>
    <row r="42" spans="1:5" x14ac:dyDescent="0.3">
      <c r="A42" s="6"/>
      <c r="B42" s="2"/>
      <c r="C42" s="10"/>
      <c r="D42" s="3"/>
      <c r="E42" s="2"/>
    </row>
    <row r="43" spans="1:5" x14ac:dyDescent="0.3">
      <c r="A43" s="2"/>
      <c r="B43" s="2"/>
      <c r="C43" s="10"/>
      <c r="D43" s="3"/>
      <c r="E43" s="2"/>
    </row>
    <row r="44" spans="1:5" x14ac:dyDescent="0.3">
      <c r="A44" s="2"/>
      <c r="B44" s="2"/>
      <c r="C44" s="10"/>
      <c r="D44" s="2"/>
      <c r="E44" s="2"/>
    </row>
    <row r="45" spans="1:5" x14ac:dyDescent="0.3">
      <c r="A45" s="2"/>
      <c r="B45" s="2"/>
      <c r="C45" s="10"/>
      <c r="D45" s="2"/>
      <c r="E45" s="2"/>
    </row>
    <row r="46" spans="1:5" x14ac:dyDescent="0.3">
      <c r="A46" s="2"/>
      <c r="B46" s="6" t="s">
        <v>25</v>
      </c>
      <c r="C46" s="10">
        <f>SUM(C4:C44)</f>
        <v>9934000</v>
      </c>
      <c r="D46" s="24">
        <f>SUM(D4:D44)</f>
        <v>6592500</v>
      </c>
      <c r="E46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B04E-9F0F-40C5-B875-4A83F691506F}">
  <dimension ref="A1:E13"/>
  <sheetViews>
    <sheetView workbookViewId="0">
      <selection activeCell="D9" sqref="D9"/>
    </sheetView>
  </sheetViews>
  <sheetFormatPr defaultRowHeight="14.4" x14ac:dyDescent="0.3"/>
  <cols>
    <col min="2" max="2" width="36.21875" customWidth="1"/>
    <col min="3" max="3" width="26.6640625" customWidth="1"/>
    <col min="4" max="4" width="27" customWidth="1"/>
    <col min="5" max="5" width="18.21875" customWidth="1"/>
  </cols>
  <sheetData>
    <row r="1" spans="1:5" x14ac:dyDescent="0.3">
      <c r="A1" s="48" t="s">
        <v>0</v>
      </c>
      <c r="B1" s="48" t="s">
        <v>1</v>
      </c>
      <c r="C1" s="45" t="s">
        <v>150</v>
      </c>
      <c r="D1" s="45" t="s">
        <v>2</v>
      </c>
      <c r="E1" s="45" t="s">
        <v>3</v>
      </c>
    </row>
    <row r="2" spans="1:5" x14ac:dyDescent="0.3">
      <c r="A2" s="48"/>
      <c r="B2" s="48"/>
      <c r="C2" s="49"/>
      <c r="D2" s="46"/>
      <c r="E2" s="49"/>
    </row>
    <row r="3" spans="1:5" x14ac:dyDescent="0.3">
      <c r="A3" s="6">
        <v>1</v>
      </c>
      <c r="B3" s="6" t="s">
        <v>80</v>
      </c>
      <c r="C3" s="5">
        <v>300000</v>
      </c>
      <c r="D3" s="21"/>
      <c r="E3" s="2"/>
    </row>
    <row r="4" spans="1:5" x14ac:dyDescent="0.3">
      <c r="A4" s="6">
        <v>2</v>
      </c>
      <c r="B4" s="6" t="s">
        <v>88</v>
      </c>
      <c r="C4" s="5">
        <v>800000</v>
      </c>
      <c r="D4" s="39">
        <v>600000</v>
      </c>
      <c r="E4" s="2"/>
    </row>
    <row r="5" spans="1:5" x14ac:dyDescent="0.3">
      <c r="A5" s="6">
        <v>3</v>
      </c>
      <c r="B5" s="6" t="s">
        <v>133</v>
      </c>
      <c r="C5" s="5"/>
      <c r="D5" s="3"/>
      <c r="E5" s="2"/>
    </row>
    <row r="6" spans="1:5" x14ac:dyDescent="0.3">
      <c r="A6" s="6">
        <v>4</v>
      </c>
      <c r="B6" s="6" t="s">
        <v>89</v>
      </c>
      <c r="C6" s="5">
        <v>600000</v>
      </c>
      <c r="D6" s="3"/>
      <c r="E6" s="2"/>
    </row>
    <row r="7" spans="1:5" x14ac:dyDescent="0.3">
      <c r="A7" s="6">
        <v>5</v>
      </c>
      <c r="B7" s="6" t="s">
        <v>90</v>
      </c>
      <c r="C7" s="10"/>
      <c r="D7" s="2"/>
      <c r="E7" s="2"/>
    </row>
    <row r="8" spans="1:5" x14ac:dyDescent="0.3">
      <c r="A8" s="2"/>
      <c r="B8" s="2"/>
      <c r="C8" s="2"/>
      <c r="D8" s="2"/>
      <c r="E8" s="2"/>
    </row>
    <row r="9" spans="1:5" x14ac:dyDescent="0.3">
      <c r="A9" s="2"/>
      <c r="B9" s="2" t="s">
        <v>25</v>
      </c>
      <c r="C9" s="24">
        <f>SUM(C3:C7)</f>
        <v>1700000</v>
      </c>
      <c r="D9" s="4">
        <f>SUM(D3:D7)</f>
        <v>600000</v>
      </c>
      <c r="E9" s="2"/>
    </row>
    <row r="10" spans="1:5" x14ac:dyDescent="0.3">
      <c r="A10" s="2"/>
      <c r="B10" s="2"/>
      <c r="C10" s="2"/>
      <c r="D10" s="2"/>
      <c r="E10" s="2"/>
    </row>
    <row r="11" spans="1:5" x14ac:dyDescent="0.3">
      <c r="A11" s="2"/>
      <c r="B11" s="2"/>
      <c r="C11" s="2"/>
      <c r="D11" s="2"/>
      <c r="E11" s="2"/>
    </row>
    <row r="12" spans="1:5" x14ac:dyDescent="0.3">
      <c r="A12" s="2"/>
      <c r="B12" s="2"/>
      <c r="C12" s="2"/>
      <c r="D12" s="2"/>
      <c r="E12" s="2"/>
    </row>
    <row r="13" spans="1:5" x14ac:dyDescent="0.3">
      <c r="A13" s="2"/>
      <c r="B13" s="2"/>
      <c r="C13" s="2"/>
      <c r="D13" s="2"/>
      <c r="E13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2A0E-27B9-40D0-B235-5B4BB68931FE}">
  <dimension ref="A1:O41"/>
  <sheetViews>
    <sheetView tabSelected="1" workbookViewId="0">
      <selection activeCell="F37" sqref="F37"/>
    </sheetView>
  </sheetViews>
  <sheetFormatPr defaultRowHeight="14.4" x14ac:dyDescent="0.3"/>
  <cols>
    <col min="1" max="1" width="22" customWidth="1"/>
    <col min="2" max="2" width="26.109375" customWidth="1"/>
    <col min="3" max="3" width="19.77734375" customWidth="1"/>
    <col min="4" max="4" width="21.77734375" customWidth="1"/>
    <col min="5" max="5" width="21.88671875" customWidth="1"/>
    <col min="6" max="6" width="20.33203125" customWidth="1"/>
    <col min="7" max="7" width="20.5546875" customWidth="1"/>
    <col min="8" max="8" width="21" customWidth="1"/>
    <col min="9" max="9" width="18.77734375" customWidth="1"/>
    <col min="10" max="10" width="17.6640625" customWidth="1"/>
    <col min="11" max="11" width="19.44140625" customWidth="1"/>
    <col min="12" max="12" width="19.5546875" customWidth="1"/>
    <col min="13" max="13" width="17.44140625" customWidth="1"/>
    <col min="14" max="14" width="18.44140625" customWidth="1"/>
    <col min="15" max="15" width="24.6640625" customWidth="1"/>
  </cols>
  <sheetData>
    <row r="1" spans="1:15" ht="21" x14ac:dyDescent="0.4">
      <c r="A1" s="27" t="s">
        <v>91</v>
      </c>
      <c r="B1" s="26"/>
    </row>
    <row r="3" spans="1:15" x14ac:dyDescent="0.3">
      <c r="A3" s="1" t="s">
        <v>0</v>
      </c>
      <c r="B3" s="6" t="s">
        <v>92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126</v>
      </c>
    </row>
    <row r="4" spans="1:15" x14ac:dyDescent="0.3">
      <c r="A4" s="1">
        <v>1</v>
      </c>
      <c r="B4" s="1" t="s">
        <v>105</v>
      </c>
      <c r="C4" s="33">
        <v>1400000</v>
      </c>
      <c r="D4" s="40">
        <v>1400000</v>
      </c>
      <c r="E4" s="40">
        <v>1400000</v>
      </c>
      <c r="F4" s="54">
        <v>1350000</v>
      </c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A5" s="1">
        <f>SUM(A4+1)</f>
        <v>2</v>
      </c>
      <c r="B5" s="1" t="s">
        <v>110</v>
      </c>
      <c r="C5" s="33">
        <v>1250000</v>
      </c>
      <c r="D5" s="40">
        <v>850000</v>
      </c>
      <c r="E5" s="3"/>
      <c r="F5" s="54">
        <v>1700000</v>
      </c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A6" s="1">
        <f t="shared" ref="A6:A24" si="0">SUM(A5+1)</f>
        <v>3</v>
      </c>
      <c r="B6" s="1" t="s">
        <v>111</v>
      </c>
      <c r="C6" s="40">
        <v>1200000</v>
      </c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1">
        <f t="shared" si="0"/>
        <v>4</v>
      </c>
      <c r="B7" s="1" t="s">
        <v>112</v>
      </c>
      <c r="C7" s="3">
        <v>1400000</v>
      </c>
      <c r="D7" s="3">
        <v>1400000</v>
      </c>
      <c r="E7" s="3">
        <v>1350000</v>
      </c>
      <c r="F7" s="3">
        <v>1450000</v>
      </c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1">
        <f t="shared" si="0"/>
        <v>5</v>
      </c>
      <c r="B8" s="1" t="s">
        <v>106</v>
      </c>
      <c r="C8" s="3">
        <v>2050000</v>
      </c>
      <c r="D8" s="3"/>
      <c r="E8" s="3">
        <v>1800000</v>
      </c>
      <c r="F8" s="3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1">
        <f t="shared" si="0"/>
        <v>6</v>
      </c>
      <c r="B9" s="1" t="s">
        <v>113</v>
      </c>
      <c r="C9" s="3"/>
      <c r="D9" s="40">
        <v>2150000</v>
      </c>
      <c r="E9" s="40">
        <v>1100000</v>
      </c>
      <c r="F9" s="54">
        <v>1200000</v>
      </c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1">
        <f t="shared" si="0"/>
        <v>7</v>
      </c>
      <c r="B10" s="1" t="s">
        <v>114</v>
      </c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1">
        <f t="shared" si="0"/>
        <v>8</v>
      </c>
      <c r="B11" s="1" t="s">
        <v>115</v>
      </c>
      <c r="C11" s="3"/>
      <c r="D11" s="3">
        <v>4200000</v>
      </c>
      <c r="E11" s="3">
        <v>1000000</v>
      </c>
      <c r="F11" s="3">
        <v>800000</v>
      </c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1">
        <f t="shared" si="0"/>
        <v>9</v>
      </c>
      <c r="B12" s="1" t="s">
        <v>107</v>
      </c>
      <c r="C12" s="3"/>
      <c r="D12" s="40">
        <v>800000</v>
      </c>
      <c r="E12" s="40">
        <v>400000</v>
      </c>
      <c r="F12" s="54">
        <v>600000</v>
      </c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1">
        <f t="shared" si="0"/>
        <v>10</v>
      </c>
      <c r="B13" s="1" t="s">
        <v>116</v>
      </c>
      <c r="C13" s="3"/>
      <c r="D13" s="3">
        <v>1200000</v>
      </c>
      <c r="E13" s="40">
        <v>475000</v>
      </c>
      <c r="F13" s="3">
        <v>375000</v>
      </c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1">
        <f t="shared" si="0"/>
        <v>11</v>
      </c>
      <c r="B14" s="1" t="s">
        <v>117</v>
      </c>
      <c r="C14" s="3">
        <v>1400000</v>
      </c>
      <c r="D14" s="3"/>
      <c r="E14" s="3">
        <v>2632000</v>
      </c>
      <c r="F14" s="3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1">
        <f t="shared" si="0"/>
        <v>12</v>
      </c>
      <c r="B15" s="1" t="s">
        <v>118</v>
      </c>
      <c r="C15" s="3"/>
      <c r="D15" s="3">
        <v>650000</v>
      </c>
      <c r="E15" s="3"/>
      <c r="F15" s="3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1">
        <f t="shared" si="0"/>
        <v>13</v>
      </c>
      <c r="B16" s="1" t="s">
        <v>108</v>
      </c>
      <c r="C16" s="3"/>
      <c r="D16" s="3">
        <v>3750000</v>
      </c>
      <c r="E16" s="3"/>
      <c r="F16" s="3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1">
        <f t="shared" si="0"/>
        <v>14</v>
      </c>
      <c r="B17" s="1" t="s">
        <v>119</v>
      </c>
      <c r="C17" s="3">
        <v>1150000</v>
      </c>
      <c r="D17" s="3"/>
      <c r="E17" s="3">
        <v>1670000</v>
      </c>
      <c r="F17" s="3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1">
        <f t="shared" si="0"/>
        <v>15</v>
      </c>
      <c r="B18" s="1" t="s">
        <v>120</v>
      </c>
      <c r="C18" s="3"/>
      <c r="D18" s="3"/>
      <c r="E18" s="3"/>
      <c r="F18" s="3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1">
        <f t="shared" si="0"/>
        <v>16</v>
      </c>
      <c r="B19" s="1" t="s">
        <v>121</v>
      </c>
      <c r="C19" s="3">
        <v>500000</v>
      </c>
      <c r="D19" s="3">
        <v>500000</v>
      </c>
      <c r="E19" s="3">
        <v>500000</v>
      </c>
      <c r="F19" s="3">
        <v>500000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A20" s="1">
        <f t="shared" si="0"/>
        <v>17</v>
      </c>
      <c r="B20" s="1" t="s">
        <v>122</v>
      </c>
      <c r="C20" s="3"/>
      <c r="D20" s="3">
        <v>2650000</v>
      </c>
      <c r="E20" s="3">
        <v>1163000</v>
      </c>
      <c r="F20" s="3">
        <v>1325000</v>
      </c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1">
        <f t="shared" si="0"/>
        <v>18</v>
      </c>
      <c r="B21" s="1" t="s">
        <v>109</v>
      </c>
      <c r="C21" s="3"/>
      <c r="D21" s="3"/>
      <c r="E21" s="3"/>
      <c r="F21" s="3">
        <v>1750000</v>
      </c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1">
        <f t="shared" si="0"/>
        <v>19</v>
      </c>
      <c r="B22" s="1" t="s">
        <v>123</v>
      </c>
      <c r="C22" s="3"/>
      <c r="D22" s="3"/>
      <c r="E22" s="3">
        <v>2065000</v>
      </c>
      <c r="F22" s="3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1">
        <f t="shared" si="0"/>
        <v>20</v>
      </c>
      <c r="B23" s="1" t="s">
        <v>124</v>
      </c>
      <c r="C23" s="3"/>
      <c r="D23" s="3"/>
      <c r="E23" s="3">
        <v>1000000</v>
      </c>
      <c r="F23" s="3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1">
        <f t="shared" si="0"/>
        <v>21</v>
      </c>
      <c r="B24" s="1" t="s">
        <v>125</v>
      </c>
      <c r="C24" s="3"/>
      <c r="D24" s="3"/>
      <c r="E24" s="3"/>
      <c r="F24" s="3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2">
        <v>22</v>
      </c>
      <c r="B25" s="2" t="s">
        <v>147</v>
      </c>
      <c r="C25" s="3"/>
      <c r="D25" s="40">
        <v>40000</v>
      </c>
      <c r="E25" s="3"/>
      <c r="F25" s="3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/>
      <c r="B26" s="2"/>
      <c r="C26" s="3"/>
      <c r="D26" s="3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">
      <c r="A27" s="2"/>
      <c r="B27" s="6" t="s">
        <v>25</v>
      </c>
      <c r="C27" s="3">
        <f>SUM(C4:C24)</f>
        <v>10350000</v>
      </c>
      <c r="D27" s="3">
        <f>SUM(D4:D25)</f>
        <v>19590000</v>
      </c>
      <c r="E27" s="3">
        <f>SUM(E4:E24)</f>
        <v>16555000</v>
      </c>
      <c r="F27" s="3">
        <f>SUM(F4:F25)</f>
        <v>11050000</v>
      </c>
      <c r="G27" s="2"/>
      <c r="H27" s="2"/>
      <c r="I27" s="2"/>
      <c r="J27" s="2"/>
      <c r="K27" s="2"/>
      <c r="L27" s="2"/>
      <c r="M27" s="2"/>
      <c r="N27" s="2"/>
      <c r="O27" s="2"/>
    </row>
    <row r="30" spans="1:15" x14ac:dyDescent="0.3">
      <c r="A30" s="52" t="s">
        <v>139</v>
      </c>
      <c r="B30" s="53"/>
      <c r="C30" s="50" t="s">
        <v>127</v>
      </c>
      <c r="D30" s="51"/>
      <c r="E30" s="45" t="s">
        <v>129</v>
      </c>
    </row>
    <row r="31" spans="1:15" x14ac:dyDescent="0.3">
      <c r="A31" s="30" t="s">
        <v>140</v>
      </c>
      <c r="B31" s="29" t="s">
        <v>130</v>
      </c>
      <c r="C31" s="1" t="s">
        <v>128</v>
      </c>
      <c r="D31" s="1" t="s">
        <v>130</v>
      </c>
      <c r="E31" s="46"/>
    </row>
    <row r="32" spans="1:15" x14ac:dyDescent="0.3">
      <c r="A32" s="2" t="s">
        <v>141</v>
      </c>
      <c r="B32" s="31">
        <f>[1]REKAP!$E$32</f>
        <v>-353600</v>
      </c>
      <c r="C32" s="2" t="s">
        <v>134</v>
      </c>
      <c r="D32" s="3">
        <f>PENDIDIKAN!D38</f>
        <v>10250000</v>
      </c>
      <c r="E32" s="31">
        <f>B41-D41</f>
        <v>-8046100</v>
      </c>
    </row>
    <row r="33" spans="1:5" x14ac:dyDescent="0.3">
      <c r="A33" s="2" t="s">
        <v>151</v>
      </c>
      <c r="B33" s="3">
        <f>F27</f>
        <v>11050000</v>
      </c>
      <c r="C33" s="2" t="s">
        <v>135</v>
      </c>
      <c r="D33" s="3">
        <f>KESEHATAN!D9</f>
        <v>1300000</v>
      </c>
      <c r="E33" s="2"/>
    </row>
    <row r="34" spans="1:5" x14ac:dyDescent="0.3">
      <c r="A34" s="2"/>
      <c r="B34" s="3"/>
      <c r="C34" s="2" t="s">
        <v>136</v>
      </c>
      <c r="D34" s="3">
        <f>KEAGAMAAN!D14</f>
        <v>0</v>
      </c>
      <c r="E34" s="2"/>
    </row>
    <row r="35" spans="1:5" x14ac:dyDescent="0.3">
      <c r="A35" s="2"/>
      <c r="B35" s="3"/>
      <c r="C35" s="2" t="s">
        <v>137</v>
      </c>
      <c r="D35" s="3">
        <f>OPRASIONAL!D46</f>
        <v>6592500</v>
      </c>
      <c r="E35" s="2"/>
    </row>
    <row r="36" spans="1:5" x14ac:dyDescent="0.3">
      <c r="A36" s="2"/>
      <c r="B36" s="3"/>
      <c r="C36" s="2" t="s">
        <v>138</v>
      </c>
      <c r="D36" s="3">
        <f>SARPRAS!D9</f>
        <v>600000</v>
      </c>
      <c r="E36" s="2"/>
    </row>
    <row r="37" spans="1:5" x14ac:dyDescent="0.3">
      <c r="A37" s="2"/>
      <c r="B37" s="3"/>
      <c r="C37" s="2"/>
      <c r="D37" s="2"/>
      <c r="E37" s="2"/>
    </row>
    <row r="38" spans="1:5" x14ac:dyDescent="0.3">
      <c r="A38" s="2"/>
      <c r="B38" s="3"/>
      <c r="C38" s="2"/>
      <c r="D38" s="2"/>
      <c r="E38" s="2"/>
    </row>
    <row r="39" spans="1:5" x14ac:dyDescent="0.3">
      <c r="A39" s="2"/>
      <c r="B39" s="3"/>
      <c r="C39" s="2"/>
      <c r="D39" s="2"/>
      <c r="E39" s="2"/>
    </row>
    <row r="40" spans="1:5" x14ac:dyDescent="0.3">
      <c r="A40" s="2"/>
      <c r="B40" s="3"/>
      <c r="C40" s="2"/>
      <c r="D40" s="2"/>
      <c r="E40" s="2"/>
    </row>
    <row r="41" spans="1:5" ht="15.6" x14ac:dyDescent="0.3">
      <c r="A41" s="2" t="s">
        <v>25</v>
      </c>
      <c r="B41" s="28">
        <f>SUM(B32:B39)</f>
        <v>10696400</v>
      </c>
      <c r="C41" s="6" t="s">
        <v>25</v>
      </c>
      <c r="D41" s="28">
        <f>SUM(D32:D36)</f>
        <v>18742500</v>
      </c>
      <c r="E41" s="2"/>
    </row>
  </sheetData>
  <mergeCells count="3">
    <mergeCell ref="C30:D30"/>
    <mergeCell ref="E30:E31"/>
    <mergeCell ref="A30:B3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6DBC-8C09-44D4-830F-C636B17E89C6}">
  <dimension ref="A1:F19"/>
  <sheetViews>
    <sheetView workbookViewId="0">
      <selection activeCell="B6" sqref="B6"/>
    </sheetView>
  </sheetViews>
  <sheetFormatPr defaultRowHeight="14.4" x14ac:dyDescent="0.3"/>
  <cols>
    <col min="1" max="1" width="18.44140625" customWidth="1"/>
    <col min="2" max="2" width="44.33203125" customWidth="1"/>
    <col min="3" max="3" width="29.21875" customWidth="1"/>
  </cols>
  <sheetData>
    <row r="1" spans="1:6" x14ac:dyDescent="0.3">
      <c r="A1" s="1" t="s">
        <v>144</v>
      </c>
      <c r="B1" s="1" t="s">
        <v>142</v>
      </c>
      <c r="C1" s="1" t="s">
        <v>130</v>
      </c>
    </row>
    <row r="2" spans="1:6" x14ac:dyDescent="0.3">
      <c r="A2" s="2"/>
      <c r="B2" s="2" t="s">
        <v>143</v>
      </c>
      <c r="C2" s="3">
        <v>41850000</v>
      </c>
    </row>
    <row r="3" spans="1:6" x14ac:dyDescent="0.3">
      <c r="A3" s="32">
        <v>45889</v>
      </c>
      <c r="B3" s="2" t="s">
        <v>145</v>
      </c>
      <c r="C3" s="3">
        <v>2500000</v>
      </c>
    </row>
    <row r="4" spans="1:6" x14ac:dyDescent="0.3">
      <c r="A4" s="32">
        <v>45924</v>
      </c>
      <c r="B4" s="2" t="s">
        <v>146</v>
      </c>
      <c r="C4" s="3">
        <v>4050000</v>
      </c>
    </row>
    <row r="5" spans="1:6" x14ac:dyDescent="0.3">
      <c r="A5" s="32"/>
      <c r="B5" s="2"/>
      <c r="C5" s="3"/>
    </row>
    <row r="6" spans="1:6" x14ac:dyDescent="0.3">
      <c r="A6" s="32"/>
      <c r="B6" s="2"/>
      <c r="C6" s="3"/>
    </row>
    <row r="7" spans="1:6" x14ac:dyDescent="0.3">
      <c r="A7" s="32"/>
      <c r="B7" s="2"/>
      <c r="C7" s="3"/>
    </row>
    <row r="8" spans="1:6" x14ac:dyDescent="0.3">
      <c r="A8" s="32"/>
      <c r="B8" s="2"/>
      <c r="C8" s="3"/>
    </row>
    <row r="9" spans="1:6" x14ac:dyDescent="0.3">
      <c r="A9" s="32"/>
      <c r="B9" s="2"/>
      <c r="C9" s="3"/>
      <c r="F9" s="3"/>
    </row>
    <row r="10" spans="1:6" x14ac:dyDescent="0.3">
      <c r="A10" s="32"/>
      <c r="B10" s="2"/>
      <c r="C10" s="3"/>
    </row>
    <row r="11" spans="1:6" x14ac:dyDescent="0.3">
      <c r="A11" s="32"/>
      <c r="B11" s="2"/>
      <c r="C11" s="3"/>
    </row>
    <row r="12" spans="1:6" x14ac:dyDescent="0.3">
      <c r="A12" s="32"/>
      <c r="B12" s="2"/>
      <c r="C12" s="3"/>
    </row>
    <row r="13" spans="1:6" x14ac:dyDescent="0.3">
      <c r="A13" s="32"/>
      <c r="B13" s="2"/>
      <c r="C13" s="3"/>
    </row>
    <row r="14" spans="1:6" x14ac:dyDescent="0.3">
      <c r="A14" s="32"/>
      <c r="B14" s="2"/>
      <c r="C14" s="3"/>
    </row>
    <row r="15" spans="1:6" x14ac:dyDescent="0.3">
      <c r="A15" s="32"/>
      <c r="B15" s="2"/>
      <c r="C15" s="3"/>
    </row>
    <row r="16" spans="1:6" x14ac:dyDescent="0.3">
      <c r="A16" s="32"/>
      <c r="B16" s="2"/>
      <c r="C16" s="3"/>
    </row>
    <row r="17" spans="1:3" x14ac:dyDescent="0.3">
      <c r="A17" s="32"/>
      <c r="B17" s="2"/>
      <c r="C17" s="2"/>
    </row>
    <row r="18" spans="1:3" x14ac:dyDescent="0.3">
      <c r="A18" s="32"/>
      <c r="B18" s="2"/>
      <c r="C18" s="2"/>
    </row>
    <row r="19" spans="1:3" x14ac:dyDescent="0.3">
      <c r="A19" s="2"/>
      <c r="B19" s="2" t="s">
        <v>25</v>
      </c>
      <c r="C19" s="3">
        <f>SUM(C2:C16)</f>
        <v>48400000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SARPRAS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hengker404</dc:creator>
  <cp:lastModifiedBy>hengker404</cp:lastModifiedBy>
  <dcterms:created xsi:type="dcterms:W3CDTF">2025-09-17T02:29:52Z</dcterms:created>
  <dcterms:modified xsi:type="dcterms:W3CDTF">2026-01-14T02:40:59Z</dcterms:modified>
</cp:coreProperties>
</file>