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01\Documents\komite\Laporan 2025-2026\"/>
    </mc:Choice>
  </mc:AlternateContent>
  <bookViews>
    <workbookView xWindow="0" yWindow="0" windowWidth="23040" windowHeight="9060" activeTab="4"/>
  </bookViews>
  <sheets>
    <sheet name="PENDIDIKAN" sheetId="1" r:id="rId1"/>
    <sheet name="KESEHATAN" sheetId="2" r:id="rId2"/>
    <sheet name="KEAGAMAAN" sheetId="3" r:id="rId3"/>
    <sheet name="OPRASIONAL" sheetId="5" r:id="rId4"/>
    <sheet name="SARPRAS" sheetId="4" r:id="rId5"/>
    <sheet name="REKAP" sheetId="6" r:id="rId6"/>
    <sheet name="TABUNGAN PEMBANGUNAN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6" l="1"/>
  <c r="J33" i="6"/>
  <c r="B38" i="6"/>
  <c r="I33" i="6" l="1"/>
  <c r="H33" i="6" l="1"/>
  <c r="O24" i="6" l="1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A25" i="6" l="1"/>
  <c r="A26" i="6" s="1"/>
  <c r="A27" i="6" s="1"/>
  <c r="A28" i="6" s="1"/>
  <c r="A29" i="6" s="1"/>
  <c r="A30" i="6" s="1"/>
  <c r="G33" i="6" l="1"/>
  <c r="D9" i="2" l="1"/>
  <c r="D39" i="6" s="1"/>
  <c r="F33" i="6" l="1"/>
  <c r="E33" i="6" l="1"/>
  <c r="D33" i="6" l="1"/>
  <c r="C19" i="7" l="1"/>
  <c r="B47" i="6"/>
  <c r="C33" i="6"/>
  <c r="D40" i="6"/>
  <c r="D38" i="1"/>
  <c r="D38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D9" i="4"/>
  <c r="D42" i="6" s="1"/>
  <c r="C14" i="3"/>
  <c r="C9" i="2"/>
  <c r="C9" i="4"/>
  <c r="D46" i="5"/>
  <c r="D41" i="6" s="1"/>
  <c r="C46" i="5"/>
  <c r="D14" i="3"/>
  <c r="C38" i="1"/>
  <c r="D47" i="6" l="1"/>
  <c r="E38" i="6" s="1"/>
</calcChain>
</file>

<file path=xl/comments1.xml><?xml version="1.0" encoding="utf-8"?>
<comments xmlns="http://schemas.openxmlformats.org/spreadsheetml/2006/main">
  <authors>
    <author>User01</author>
  </authors>
  <commentList>
    <comment ref="D32" authorId="0" shapeId="0">
      <text>
        <r>
          <rPr>
            <b/>
            <sz val="9"/>
            <color indexed="81"/>
            <rFont val="Tahoma"/>
            <charset val="1"/>
          </rPr>
          <t xml:space="preserve">
TRYOUT KELAS 6 1000000
GLADI EKA 1500000</t>
        </r>
      </text>
    </comment>
  </commentList>
</comments>
</file>

<file path=xl/comments2.xml><?xml version="1.0" encoding="utf-8"?>
<comments xmlns="http://schemas.openxmlformats.org/spreadsheetml/2006/main">
  <authors>
    <author>User01</author>
  </authors>
  <commentList>
    <comment ref="D23" authorId="0" shapeId="0">
      <text>
        <r>
          <rPr>
            <b/>
            <sz val="9"/>
            <color indexed="81"/>
            <rFont val="Tahoma"/>
            <charset val="1"/>
          </rPr>
          <t>User01:</t>
        </r>
        <r>
          <rPr>
            <sz val="9"/>
            <color indexed="81"/>
            <rFont val="Tahoma"/>
            <charset val="1"/>
          </rPr>
          <t xml:space="preserve">
GAJI GURU HONOR 4200000
GAJI PAK SHODIK YANG TERTUNDA 2400000</t>
        </r>
      </text>
    </comment>
  </commentList>
</comments>
</file>

<file path=xl/comments3.xml><?xml version="1.0" encoding="utf-8"?>
<comments xmlns="http://schemas.openxmlformats.org/spreadsheetml/2006/main">
  <authors>
    <author>hengker404</author>
    <author>User01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transfer tgl 24 okt 700000
transfer tgl 26 nov
1000000</t>
        </r>
      </text>
    </comment>
    <comment ref="H7" authorId="1" shapeId="0">
      <text>
        <r>
          <rPr>
            <b/>
            <sz val="9"/>
            <color indexed="81"/>
            <rFont val="Tahoma"/>
            <charset val="1"/>
          </rPr>
          <t>tgl 12 januari 1.400.00
tgl 5 feb 1.300.000</t>
        </r>
      </text>
    </comment>
    <comment ref="H8" authorId="1" shapeId="0">
      <text>
        <r>
          <rPr>
            <b/>
            <sz val="9"/>
            <color indexed="81"/>
            <rFont val="Tahoma"/>
            <charset val="1"/>
          </rPr>
          <t>VIA PAK TAROM</t>
        </r>
      </text>
    </comment>
    <comment ref="I12" authorId="1" shapeId="0">
      <text>
        <r>
          <rPr>
            <b/>
            <sz val="9"/>
            <color indexed="81"/>
            <rFont val="Tahoma"/>
            <charset val="1"/>
          </rPr>
          <t>2 FEBRUARI 700
16 FEBRUARI 400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TANGGAL TRANSFER 26 SEP</t>
        </r>
      </text>
    </comment>
  </commentList>
</comments>
</file>

<file path=xl/sharedStrings.xml><?xml version="1.0" encoding="utf-8"?>
<sst xmlns="http://schemas.openxmlformats.org/spreadsheetml/2006/main" count="188" uniqueCount="158">
  <si>
    <t>NO</t>
  </si>
  <si>
    <t>NAMA KEGIATAN</t>
  </si>
  <si>
    <t>REALISASI</t>
  </si>
  <si>
    <t>KETERANGAN</t>
  </si>
  <si>
    <t>Akselerasi siswa kelas 5</t>
  </si>
  <si>
    <t xml:space="preserve">Penyelenggaraan Kegiatan Ekstrakurikuler 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</si>
  <si>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</si>
  <si>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</si>
  <si>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</si>
  <si>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</si>
  <si>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</si>
  <si>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</si>
  <si>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</si>
  <si>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</si>
  <si>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</si>
  <si>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</si>
  <si>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</si>
  <si>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</si>
  <si>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</si>
  <si>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</si>
  <si>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</si>
  <si>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</si>
  <si>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</si>
  <si>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</si>
  <si>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</si>
  <si>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TOTAL</t>
  </si>
  <si>
    <t>akselerasi kelas 3</t>
  </si>
  <si>
    <t>akselerasi kelas 4</t>
  </si>
  <si>
    <t>a. Kegiatan pramuka ranting ( siswa)</t>
  </si>
  <si>
    <t>b. Kegiatan pramuka ranting ( guru ASN)</t>
  </si>
  <si>
    <t>c.. kegiatan perkemahan</t>
  </si>
  <si>
    <t>d. Kegiatan pramuka garuda</t>
  </si>
  <si>
    <t>d. mtq</t>
  </si>
  <si>
    <t>a. Adab terhadap teman ( stop bullying)</t>
  </si>
  <si>
    <t>b. Kegiatan sekolah menyenangkan</t>
  </si>
  <si>
    <t>pertemuan POT 1-6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</si>
  <si>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</si>
  <si>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</si>
  <si>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</si>
  <si>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</si>
  <si>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</si>
  <si>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</si>
  <si>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</si>
  <si>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</si>
  <si>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</si>
  <si>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</si>
  <si>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</si>
  <si>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</si>
  <si>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</si>
  <si>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</si>
  <si>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</si>
  <si>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</si>
  <si>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</si>
  <si>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</si>
  <si>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</si>
  <si>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</si>
  <si>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</si>
  <si>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</si>
  <si>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</si>
  <si>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</si>
  <si>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</si>
  <si>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</si>
  <si>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</si>
  <si>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</si>
  <si>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</si>
  <si>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</si>
  <si>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</si>
  <si>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</si>
  <si>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</si>
  <si>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</si>
  <si>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</si>
  <si>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</si>
  <si>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j.Honor guru koord ekstra</t>
  </si>
  <si>
    <t>Upacara</t>
  </si>
  <si>
    <t>a. Upacara HUT RI</t>
  </si>
  <si>
    <t>b. Upacara hari pramuka</t>
  </si>
  <si>
    <t>Kerumahtangaan</t>
  </si>
  <si>
    <t>c. Lembur satpam</t>
  </si>
  <si>
    <t>Tamu</t>
  </si>
  <si>
    <t>a. Kunjungan tamu (rata-rata)</t>
  </si>
  <si>
    <t>Pemeliharaan CCTV</t>
  </si>
  <si>
    <t>Kerohanian Islam</t>
  </si>
  <si>
    <t>PHBI</t>
  </si>
  <si>
    <t>a. Maulid Nabi</t>
  </si>
  <si>
    <t>b. Isra' Mi'raj</t>
  </si>
  <si>
    <t>c. Idul Adha</t>
  </si>
  <si>
    <t>Takziyah  (UMUM)</t>
  </si>
  <si>
    <t>Kerohanian Kristiani</t>
  </si>
  <si>
    <t>jasa kebersihan kamr mandi</t>
  </si>
  <si>
    <t>pemeliharaan 4 mesin air</t>
  </si>
  <si>
    <t>pembelian baju ganti</t>
  </si>
  <si>
    <t>SUMBANGAN WALI</t>
  </si>
  <si>
    <t>KELAS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</si>
  <si>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</si>
  <si>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</si>
  <si>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</si>
  <si>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</si>
  <si>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</si>
  <si>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</si>
  <si>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</si>
  <si>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</si>
  <si>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</si>
  <si>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JANUARI</t>
  </si>
  <si>
    <t>FEBRUARI</t>
  </si>
  <si>
    <t>MARET</t>
  </si>
  <si>
    <t>1A</t>
  </si>
  <si>
    <t>2A</t>
  </si>
  <si>
    <t>3A</t>
  </si>
  <si>
    <t>4A</t>
  </si>
  <si>
    <t>5A</t>
  </si>
  <si>
    <t>1B</t>
  </si>
  <si>
    <t>1C</t>
  </si>
  <si>
    <t>1D</t>
  </si>
  <si>
    <t>2B</t>
  </si>
  <si>
    <t>2C</t>
  </si>
  <si>
    <t>2D</t>
  </si>
  <si>
    <t>3B</t>
  </si>
  <si>
    <t>3C</t>
  </si>
  <si>
    <t>3D</t>
  </si>
  <si>
    <t>4B</t>
  </si>
  <si>
    <t>4C</t>
  </si>
  <si>
    <t>4D</t>
  </si>
  <si>
    <t>4E</t>
  </si>
  <si>
    <t>5B</t>
  </si>
  <si>
    <t>5C</t>
  </si>
  <si>
    <t>5D</t>
  </si>
  <si>
    <t>TOTAL SUMBANGAN</t>
  </si>
  <si>
    <t>PENGELUARAN</t>
  </si>
  <si>
    <t>BIDANG</t>
  </si>
  <si>
    <t>SALDO</t>
  </si>
  <si>
    <t>JUMLAH</t>
  </si>
  <si>
    <t>c. Gula teh+gas</t>
  </si>
  <si>
    <t>b. THR Guru honorer + tetangga</t>
  </si>
  <si>
    <t>Pembelian mesin air</t>
  </si>
  <si>
    <t>pendidikan</t>
  </si>
  <si>
    <t>kesehatan</t>
  </si>
  <si>
    <t>keagamaan</t>
  </si>
  <si>
    <t>oprasional</t>
  </si>
  <si>
    <t>sarpras</t>
  </si>
  <si>
    <t xml:space="preserve"> PEMASUKAN</t>
  </si>
  <si>
    <t>SUMBER</t>
  </si>
  <si>
    <t>SALDO BULAN LALU</t>
  </si>
  <si>
    <t>URAIAN</t>
  </si>
  <si>
    <t>TABUNGAN TAHUN LALU</t>
  </si>
  <si>
    <t>TANGGAL</t>
  </si>
  <si>
    <t>KELAS 3D</t>
  </si>
  <si>
    <t>KELAS 4E</t>
  </si>
  <si>
    <t>NO NAME</t>
  </si>
  <si>
    <t>b. Akomodasi klarifikasi ombudsman</t>
  </si>
  <si>
    <t>c. acara bersama bupati</t>
  </si>
  <si>
    <t>ADNAN 3D</t>
  </si>
  <si>
    <t>ARSAKHA 3D</t>
  </si>
  <si>
    <t>MIKADY 3D</t>
  </si>
  <si>
    <t>KENZIA 3D</t>
  </si>
  <si>
    <t>ASHILA 3D</t>
  </si>
  <si>
    <t>d. RKAS</t>
  </si>
  <si>
    <t>AJUAN MARET</t>
  </si>
  <si>
    <t>SUMBANGAN 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</si>
</sst>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color rgb="FF000000"/>
      <name val="Calibri"/>
      <family val="2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2" xfId="0" applyBorder="1"/>
    <xf numFmtId="42" fontId="0" fillId="0" borderId="2" xfId="0" applyNumberFormat="1" applyBorder="1"/>
    <xf numFmtId="164" fontId="3" fillId="0" borderId="2" xfId="0" applyNumberFormat="1" applyFont="1" applyBorder="1"/>
    <xf numFmtId="165" fontId="0" fillId="0" borderId="2" xfId="1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42" fontId="0" fillId="0" borderId="2" xfId="1" applyNumberFormat="1" applyFont="1" applyBorder="1"/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165" fontId="0" fillId="0" borderId="2" xfId="0" applyNumberFormat="1" applyBorder="1"/>
    <xf numFmtId="42" fontId="5" fillId="0" borderId="2" xfId="0" applyNumberFormat="1" applyFont="1" applyBorder="1"/>
    <xf numFmtId="165" fontId="1" fillId="0" borderId="2" xfId="1" applyNumberFormat="1" applyFont="1" applyBorder="1" applyAlignment="1">
      <alignment horizontal="center" vertical="center"/>
    </xf>
    <xf numFmtId="42" fontId="0" fillId="0" borderId="2" xfId="0" applyNumberFormat="1" applyFont="1" applyBorder="1"/>
    <xf numFmtId="0" fontId="6" fillId="0" borderId="4" xfId="0" applyFont="1" applyBorder="1" applyAlignment="1">
      <alignment horizontal="left" vertical="top" wrapText="1"/>
    </xf>
    <xf numFmtId="0" fontId="8" fillId="0" borderId="2" xfId="0" applyFont="1" applyBorder="1"/>
    <xf numFmtId="0" fontId="0" fillId="0" borderId="2" xfId="0" applyBorder="1" applyAlignment="1">
      <alignment vertical="center"/>
    </xf>
    <xf numFmtId="164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2" fontId="3" fillId="0" borderId="2" xfId="0" applyNumberFormat="1" applyFont="1" applyBorder="1"/>
    <xf numFmtId="42" fontId="0" fillId="0" borderId="0" xfId="0" applyNumberFormat="1"/>
    <xf numFmtId="0" fontId="0" fillId="0" borderId="0" xfId="0" applyFont="1"/>
    <xf numFmtId="0" fontId="9" fillId="0" borderId="0" xfId="0" applyFont="1"/>
    <xf numFmtId="42" fontId="10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2" fontId="2" fillId="0" borderId="2" xfId="0" applyNumberFormat="1" applyFont="1" applyBorder="1"/>
    <xf numFmtId="14" fontId="0" fillId="0" borderId="2" xfId="0" applyNumberFormat="1" applyBorder="1"/>
    <xf numFmtId="42" fontId="0" fillId="2" borderId="2" xfId="0" applyNumberFormat="1" applyFill="1" applyBorder="1"/>
    <xf numFmtId="166" fontId="0" fillId="0" borderId="2" xfId="1" applyNumberFormat="1" applyFont="1" applyBorder="1"/>
    <xf numFmtId="165" fontId="0" fillId="0" borderId="2" xfId="1" applyNumberFormat="1" applyFont="1" applyBorder="1" applyAlignment="1">
      <alignment horizontal="center"/>
    </xf>
    <xf numFmtId="166" fontId="0" fillId="0" borderId="2" xfId="1" applyNumberFormat="1" applyFont="1" applyFill="1" applyBorder="1"/>
    <xf numFmtId="42" fontId="0" fillId="3" borderId="2" xfId="0" applyNumberFormat="1" applyFill="1" applyBorder="1"/>
    <xf numFmtId="42" fontId="0" fillId="4" borderId="2" xfId="0" applyNumberFormat="1" applyFill="1" applyBorder="1"/>
    <xf numFmtId="42" fontId="0" fillId="5" borderId="2" xfId="0" applyNumberForma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righ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FEBRUAR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DIKAN"/>
      <sheetName val="KESEHATAN"/>
      <sheetName val="KEAGAMAAN"/>
      <sheetName val="OPRASIONAL"/>
      <sheetName val="SARPRAS"/>
      <sheetName val="REKAP"/>
      <sheetName val="TABUNGAN PEMBANGUNAN"/>
    </sheetNames>
    <sheetDataSet>
      <sheetData sheetId="0"/>
      <sheetData sheetId="1"/>
      <sheetData sheetId="2"/>
      <sheetData sheetId="3"/>
      <sheetData sheetId="4"/>
      <sheetData sheetId="5">
        <row r="38">
          <cell r="E38">
            <v>-472100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8"/>
  <sheetViews>
    <sheetView topLeftCell="A4" workbookViewId="0">
      <selection activeCell="I35" sqref="I35"/>
    </sheetView>
  </sheetViews>
  <sheetFormatPr defaultRowHeight="15" x14ac:dyDescent="0.25"/>
  <cols>
    <col min="2" max="2" width="41.140625" customWidth="1"/>
    <col min="3" max="3" width="25.28515625" customWidth="1"/>
    <col min="4" max="4" width="25.5703125" customWidth="1"/>
    <col min="5" max="5" width="26.28515625" customWidth="1"/>
  </cols>
  <sheetData>
    <row r="1" spans="1:5" x14ac:dyDescent="0.25">
      <c r="A1" s="39" t="s">
        <v>0</v>
      </c>
      <c r="B1" s="39" t="s">
        <v>1</v>
      </c>
      <c r="C1" s="41" t="s">
        <v>156</v>
      </c>
      <c r="D1" s="43" t="s">
        <v>2</v>
      </c>
      <c r="E1" s="43" t="s">
        <v>3</v>
      </c>
    </row>
    <row r="2" spans="1:5" x14ac:dyDescent="0.25">
      <c r="A2" s="40"/>
      <c r="B2" s="40"/>
      <c r="C2" s="42"/>
      <c r="D2" s="44"/>
      <c r="E2" s="44"/>
    </row>
    <row r="3" spans="1:5" x14ac:dyDescent="0.25">
      <c r="A3" s="1">
        <v>1</v>
      </c>
      <c r="B3" s="4" t="s">
        <v>35</v>
      </c>
      <c r="C3" s="5">
        <v>0</v>
      </c>
      <c r="D3" s="3"/>
      <c r="E3" s="2"/>
    </row>
    <row r="4" spans="1:5" x14ac:dyDescent="0.25">
      <c r="A4" s="1">
        <v>2</v>
      </c>
      <c r="B4" s="4" t="s">
        <v>26</v>
      </c>
      <c r="C4" s="5">
        <v>800000</v>
      </c>
      <c r="D4" s="3"/>
      <c r="E4" s="2"/>
    </row>
    <row r="5" spans="1:5" x14ac:dyDescent="0.25">
      <c r="A5" s="1">
        <v>3</v>
      </c>
      <c r="B5" s="4" t="s">
        <v>27</v>
      </c>
      <c r="C5" s="5">
        <v>1000000</v>
      </c>
      <c r="D5" s="3"/>
      <c r="E5" s="2"/>
    </row>
    <row r="6" spans="1:5" x14ac:dyDescent="0.25">
      <c r="A6" s="7">
        <v>4</v>
      </c>
      <c r="B6" s="6" t="s">
        <v>4</v>
      </c>
      <c r="C6" s="5">
        <v>800000</v>
      </c>
      <c r="D6" s="3"/>
      <c r="E6" s="2"/>
    </row>
    <row r="7" spans="1:5" x14ac:dyDescent="0.25">
      <c r="A7" s="1"/>
      <c r="B7" s="6"/>
      <c r="C7" s="5"/>
      <c r="D7" s="3"/>
      <c r="E7" s="2"/>
    </row>
    <row r="8" spans="1:5" x14ac:dyDescent="0.25">
      <c r="A8" s="1">
        <v>5</v>
      </c>
      <c r="B8" s="8" t="s">
        <v>5</v>
      </c>
      <c r="C8" s="5"/>
      <c r="D8" s="3"/>
      <c r="E8" s="2"/>
    </row>
    <row r="9" spans="1:5" x14ac:dyDescent="0.25">
      <c r="A9" s="1"/>
      <c r="B9" s="2" t="s">
        <v>28</v>
      </c>
      <c r="C9" s="5">
        <v>700000</v>
      </c>
      <c r="D9" s="3"/>
      <c r="E9" s="2"/>
    </row>
    <row r="10" spans="1:5" x14ac:dyDescent="0.25">
      <c r="A10" s="1"/>
      <c r="B10" s="2" t="s">
        <v>29</v>
      </c>
      <c r="C10" s="5">
        <v>0</v>
      </c>
      <c r="D10" s="3"/>
      <c r="E10" s="2"/>
    </row>
    <row r="11" spans="1:5" x14ac:dyDescent="0.25">
      <c r="A11" s="1"/>
      <c r="B11" s="2" t="s">
        <v>30</v>
      </c>
      <c r="C11" s="5">
        <v>0</v>
      </c>
      <c r="D11" s="3"/>
      <c r="E11" s="2"/>
    </row>
    <row r="12" spans="1:5" x14ac:dyDescent="0.25">
      <c r="A12" s="1"/>
      <c r="B12" s="2" t="s">
        <v>31</v>
      </c>
      <c r="C12" s="5"/>
      <c r="D12" s="3"/>
      <c r="E12" s="2"/>
    </row>
    <row r="13" spans="1:5" x14ac:dyDescent="0.25">
      <c r="A13" s="1">
        <v>6</v>
      </c>
      <c r="B13" s="6" t="s">
        <v>6</v>
      </c>
      <c r="D13" s="3"/>
      <c r="E13" s="2"/>
    </row>
    <row r="14" spans="1:5" x14ac:dyDescent="0.25">
      <c r="A14" s="1"/>
      <c r="B14" s="2" t="s">
        <v>7</v>
      </c>
      <c r="C14" s="5">
        <v>8400000</v>
      </c>
      <c r="D14" s="33"/>
      <c r="E14" s="2"/>
    </row>
    <row r="15" spans="1:5" x14ac:dyDescent="0.25">
      <c r="A15" s="7"/>
      <c r="B15" s="2"/>
      <c r="C15" s="5"/>
      <c r="D15" s="3"/>
      <c r="E15" s="2"/>
    </row>
    <row r="16" spans="1:5" x14ac:dyDescent="0.25">
      <c r="A16" s="1">
        <v>7</v>
      </c>
      <c r="B16" s="8" t="s">
        <v>8</v>
      </c>
      <c r="C16" s="5">
        <v>0</v>
      </c>
      <c r="D16" s="3"/>
      <c r="E16" s="2"/>
    </row>
    <row r="17" spans="1:5" x14ac:dyDescent="0.25">
      <c r="A17" s="1"/>
      <c r="B17" s="2" t="s">
        <v>9</v>
      </c>
      <c r="C17" s="5">
        <v>0</v>
      </c>
      <c r="D17" s="3"/>
      <c r="E17" s="2"/>
    </row>
    <row r="18" spans="1:5" x14ac:dyDescent="0.25">
      <c r="A18" s="1"/>
      <c r="B18" s="2" t="s">
        <v>10</v>
      </c>
      <c r="C18" s="5">
        <v>0</v>
      </c>
      <c r="D18" s="3"/>
      <c r="E18" s="2"/>
    </row>
    <row r="19" spans="1:5" x14ac:dyDescent="0.25">
      <c r="A19" s="1"/>
      <c r="B19" s="2" t="s">
        <v>11</v>
      </c>
      <c r="C19" s="5">
        <v>0</v>
      </c>
      <c r="D19" s="33"/>
      <c r="E19" s="2"/>
    </row>
    <row r="20" spans="1:5" x14ac:dyDescent="0.25">
      <c r="A20" s="1"/>
      <c r="B20" s="2" t="s">
        <v>12</v>
      </c>
      <c r="C20" s="5">
        <v>0</v>
      </c>
      <c r="D20" s="3"/>
      <c r="E20" s="2"/>
    </row>
    <row r="21" spans="1:5" x14ac:dyDescent="0.25">
      <c r="A21" s="1"/>
      <c r="B21" s="2" t="s">
        <v>13</v>
      </c>
      <c r="C21" s="5">
        <v>0</v>
      </c>
      <c r="D21" s="3"/>
      <c r="E21" s="2"/>
    </row>
    <row r="22" spans="1:5" x14ac:dyDescent="0.25">
      <c r="A22" s="1"/>
      <c r="B22" s="2" t="s">
        <v>14</v>
      </c>
      <c r="C22" s="5"/>
      <c r="D22" s="3"/>
      <c r="E22" s="2"/>
    </row>
    <row r="23" spans="1:5" x14ac:dyDescent="0.25">
      <c r="A23" s="1">
        <v>8</v>
      </c>
      <c r="B23" s="6" t="s">
        <v>15</v>
      </c>
      <c r="C23" s="5">
        <v>700000</v>
      </c>
      <c r="D23" s="3"/>
      <c r="E23" s="2"/>
    </row>
    <row r="24" spans="1:5" x14ac:dyDescent="0.25">
      <c r="A24" s="1"/>
      <c r="B24" s="9" t="s">
        <v>16</v>
      </c>
      <c r="C24" s="5">
        <v>700000</v>
      </c>
      <c r="D24" s="3"/>
      <c r="E24" s="2"/>
    </row>
    <row r="25" spans="1:5" x14ac:dyDescent="0.25">
      <c r="A25" s="1"/>
      <c r="B25" s="9" t="s">
        <v>17</v>
      </c>
      <c r="C25" s="5">
        <v>1000000</v>
      </c>
      <c r="D25" s="3"/>
      <c r="E25" s="2"/>
    </row>
    <row r="26" spans="1:5" x14ac:dyDescent="0.25">
      <c r="A26" s="1"/>
      <c r="B26" s="9" t="s">
        <v>18</v>
      </c>
      <c r="C26" s="5">
        <v>550000</v>
      </c>
      <c r="D26" s="10"/>
      <c r="E26" s="2"/>
    </row>
    <row r="27" spans="1:5" x14ac:dyDescent="0.25">
      <c r="A27" s="1"/>
      <c r="B27" s="9" t="s">
        <v>32</v>
      </c>
      <c r="C27" s="5"/>
      <c r="D27" s="3"/>
      <c r="E27" s="2"/>
    </row>
    <row r="28" spans="1:5" x14ac:dyDescent="0.25">
      <c r="A28" s="1">
        <v>9</v>
      </c>
      <c r="B28" s="11" t="s">
        <v>19</v>
      </c>
      <c r="C28" s="5"/>
      <c r="D28" s="3"/>
      <c r="E28" s="2"/>
    </row>
    <row r="29" spans="1:5" x14ac:dyDescent="0.25">
      <c r="A29" s="1"/>
      <c r="B29" s="2" t="s">
        <v>20</v>
      </c>
      <c r="C29" s="5">
        <v>800000</v>
      </c>
      <c r="D29" s="33"/>
      <c r="E29" s="2"/>
    </row>
    <row r="30" spans="1:5" ht="30" x14ac:dyDescent="0.25">
      <c r="A30" s="1"/>
      <c r="B30" s="12" t="s">
        <v>21</v>
      </c>
      <c r="C30" s="5">
        <v>800000</v>
      </c>
      <c r="D30" s="3"/>
      <c r="E30" s="2"/>
    </row>
    <row r="31" spans="1:5" x14ac:dyDescent="0.25">
      <c r="A31" s="1">
        <v>10</v>
      </c>
      <c r="B31" s="6" t="s">
        <v>22</v>
      </c>
      <c r="C31" s="5"/>
      <c r="D31" s="3"/>
      <c r="E31" s="2"/>
    </row>
    <row r="32" spans="1:5" x14ac:dyDescent="0.25">
      <c r="A32" s="1"/>
      <c r="B32" s="2" t="s">
        <v>23</v>
      </c>
      <c r="C32" s="52">
        <v>5000000</v>
      </c>
      <c r="D32" s="3">
        <v>2500000</v>
      </c>
      <c r="E32" s="2"/>
    </row>
    <row r="33" spans="1:5" x14ac:dyDescent="0.25">
      <c r="A33" s="1">
        <v>11</v>
      </c>
      <c r="B33" s="6" t="s">
        <v>24</v>
      </c>
      <c r="C33" s="2"/>
      <c r="D33" s="3"/>
      <c r="E33" s="2"/>
    </row>
    <row r="34" spans="1:5" x14ac:dyDescent="0.25">
      <c r="A34" s="1"/>
      <c r="B34" s="2" t="s">
        <v>33</v>
      </c>
      <c r="C34" s="5">
        <v>1000000</v>
      </c>
      <c r="D34" s="3"/>
      <c r="E34" s="2"/>
    </row>
    <row r="35" spans="1:5" x14ac:dyDescent="0.25">
      <c r="A35" s="1"/>
      <c r="B35" s="2" t="s">
        <v>34</v>
      </c>
      <c r="C35" s="5">
        <v>1000000</v>
      </c>
      <c r="D35" s="3">
        <v>500000</v>
      </c>
      <c r="E35" s="2"/>
    </row>
    <row r="36" spans="1:5" x14ac:dyDescent="0.25">
      <c r="A36" s="1"/>
      <c r="D36" s="3"/>
      <c r="E36" s="2"/>
    </row>
    <row r="37" spans="1:5" ht="15.75" x14ac:dyDescent="0.25">
      <c r="A37" s="2"/>
      <c r="B37" s="2"/>
      <c r="C37" s="14"/>
      <c r="D37" s="3"/>
      <c r="E37" s="2"/>
    </row>
    <row r="38" spans="1:5" ht="15.75" x14ac:dyDescent="0.25">
      <c r="A38" s="2"/>
      <c r="B38" s="2" t="s">
        <v>25</v>
      </c>
      <c r="C38" s="27">
        <f>SUM(C3:C34)</f>
        <v>22250000</v>
      </c>
      <c r="D38" s="23">
        <f>SUM(D3:D36)</f>
        <v>3000000</v>
      </c>
      <c r="E38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RowHeight="15" x14ac:dyDescent="0.25"/>
  <cols>
    <col min="2" max="2" width="35.85546875" customWidth="1"/>
    <col min="3" max="3" width="28.28515625" customWidth="1"/>
    <col min="4" max="4" width="26.28515625" customWidth="1"/>
    <col min="5" max="5" width="22.85546875" customWidth="1"/>
  </cols>
  <sheetData>
    <row r="1" spans="1:5" x14ac:dyDescent="0.25">
      <c r="A1" s="39" t="s">
        <v>0</v>
      </c>
      <c r="B1" s="39" t="s">
        <v>1</v>
      </c>
      <c r="C1" s="43" t="s">
        <v>156</v>
      </c>
      <c r="D1" s="43" t="s">
        <v>2</v>
      </c>
      <c r="E1" s="43" t="s">
        <v>3</v>
      </c>
    </row>
    <row r="2" spans="1:5" x14ac:dyDescent="0.25">
      <c r="A2" s="40"/>
      <c r="B2" s="40"/>
      <c r="C2" s="44"/>
      <c r="D2" s="44"/>
      <c r="E2" s="44"/>
    </row>
    <row r="3" spans="1:5" x14ac:dyDescent="0.25">
      <c r="A3" s="15">
        <v>1</v>
      </c>
      <c r="B3" s="2" t="s">
        <v>36</v>
      </c>
      <c r="C3" s="34">
        <v>0</v>
      </c>
      <c r="D3" s="10"/>
      <c r="E3" s="2"/>
    </row>
    <row r="4" spans="1:5" x14ac:dyDescent="0.25">
      <c r="A4" s="15">
        <v>2</v>
      </c>
      <c r="B4" s="2" t="s">
        <v>37</v>
      </c>
      <c r="C4" s="34">
        <v>400000</v>
      </c>
      <c r="D4" s="16"/>
      <c r="E4" s="2"/>
    </row>
    <row r="5" spans="1:5" x14ac:dyDescent="0.25">
      <c r="A5" s="15">
        <v>3</v>
      </c>
      <c r="B5" s="2" t="s">
        <v>38</v>
      </c>
      <c r="C5" s="34">
        <v>50000</v>
      </c>
      <c r="D5" s="3">
        <v>50000</v>
      </c>
      <c r="E5" s="2"/>
    </row>
    <row r="6" spans="1:5" ht="25.5" x14ac:dyDescent="0.25">
      <c r="A6" s="15">
        <v>4</v>
      </c>
      <c r="B6" s="17" t="s">
        <v>39</v>
      </c>
      <c r="C6" s="34">
        <v>0</v>
      </c>
      <c r="D6" s="2"/>
      <c r="E6" s="2"/>
    </row>
    <row r="7" spans="1:5" x14ac:dyDescent="0.25">
      <c r="A7" s="15">
        <v>5</v>
      </c>
      <c r="B7" s="2" t="s">
        <v>40</v>
      </c>
      <c r="C7" s="34">
        <v>0</v>
      </c>
      <c r="D7" s="3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 t="s">
        <v>41</v>
      </c>
      <c r="C9" s="13">
        <f>SUM(C3:C7)</f>
        <v>450000</v>
      </c>
      <c r="D9" s="16">
        <f>SUM(D3:D5)</f>
        <v>50000</v>
      </c>
      <c r="E9" s="2"/>
    </row>
    <row r="10" spans="1:5" x14ac:dyDescent="0.25">
      <c r="A10" s="2"/>
      <c r="B10" s="2"/>
      <c r="C10" s="2"/>
      <c r="D10" s="2"/>
      <c r="E10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" sqref="C1:C2"/>
    </sheetView>
  </sheetViews>
  <sheetFormatPr defaultRowHeight="15" x14ac:dyDescent="0.25"/>
  <cols>
    <col min="2" max="2" width="26.28515625" customWidth="1"/>
    <col min="3" max="3" width="22.140625" customWidth="1"/>
    <col min="4" max="4" width="25.5703125" customWidth="1"/>
    <col min="5" max="5" width="18.85546875" customWidth="1"/>
  </cols>
  <sheetData>
    <row r="1" spans="1:5" x14ac:dyDescent="0.25">
      <c r="A1" s="39" t="s">
        <v>0</v>
      </c>
      <c r="B1" s="39" t="s">
        <v>1</v>
      </c>
      <c r="C1" s="43" t="s">
        <v>156</v>
      </c>
      <c r="D1" s="43" t="s">
        <v>2</v>
      </c>
      <c r="E1" s="43" t="s">
        <v>3</v>
      </c>
    </row>
    <row r="2" spans="1:5" x14ac:dyDescent="0.25">
      <c r="A2" s="40"/>
      <c r="B2" s="40"/>
      <c r="C2" s="44"/>
      <c r="D2" s="44"/>
      <c r="E2" s="44"/>
    </row>
    <row r="3" spans="1:5" x14ac:dyDescent="0.25">
      <c r="A3" s="45" t="s">
        <v>81</v>
      </c>
      <c r="B3" s="45"/>
      <c r="C3" s="21"/>
      <c r="D3" s="10"/>
      <c r="E3" s="2"/>
    </row>
    <row r="4" spans="1:5" x14ac:dyDescent="0.25">
      <c r="A4" s="6">
        <v>2</v>
      </c>
      <c r="B4" s="6" t="s">
        <v>82</v>
      </c>
      <c r="C4" s="5"/>
      <c r="D4" s="16"/>
      <c r="E4" s="2"/>
    </row>
    <row r="5" spans="1:5" x14ac:dyDescent="0.25">
      <c r="A5" s="2"/>
      <c r="B5" s="2" t="s">
        <v>83</v>
      </c>
      <c r="C5" s="5">
        <v>0</v>
      </c>
      <c r="D5" s="3"/>
      <c r="E5" s="2"/>
    </row>
    <row r="6" spans="1:5" x14ac:dyDescent="0.25">
      <c r="A6" s="2"/>
      <c r="B6" s="2" t="s">
        <v>84</v>
      </c>
      <c r="C6" s="5">
        <v>0</v>
      </c>
      <c r="D6" s="2"/>
      <c r="E6" s="2"/>
    </row>
    <row r="7" spans="1:5" x14ac:dyDescent="0.25">
      <c r="A7" s="2"/>
      <c r="B7" s="2" t="s">
        <v>85</v>
      </c>
      <c r="C7" s="5">
        <v>0</v>
      </c>
      <c r="D7" s="2"/>
      <c r="E7" s="2"/>
    </row>
    <row r="8" spans="1:5" x14ac:dyDescent="0.25">
      <c r="A8" s="6">
        <v>5</v>
      </c>
      <c r="B8" s="6" t="s">
        <v>86</v>
      </c>
      <c r="C8" s="5"/>
      <c r="D8" s="2"/>
      <c r="E8" s="2"/>
    </row>
    <row r="9" spans="1:5" x14ac:dyDescent="0.25">
      <c r="A9" s="45" t="s">
        <v>87</v>
      </c>
      <c r="B9" s="45"/>
      <c r="C9" s="5"/>
      <c r="D9" s="3"/>
      <c r="E9" s="2"/>
    </row>
    <row r="10" spans="1:5" x14ac:dyDescent="0.25">
      <c r="A10" s="6">
        <v>1</v>
      </c>
      <c r="B10" s="6" t="s">
        <v>42</v>
      </c>
      <c r="C10" s="5">
        <v>0</v>
      </c>
      <c r="D10" s="2"/>
      <c r="E10" s="2"/>
    </row>
    <row r="11" spans="1:5" x14ac:dyDescent="0.25">
      <c r="A11" s="6">
        <v>2</v>
      </c>
      <c r="B11" s="6" t="s">
        <v>43</v>
      </c>
      <c r="C11" s="5">
        <v>0</v>
      </c>
      <c r="D11" s="2"/>
      <c r="E11" s="2"/>
    </row>
    <row r="12" spans="1:5" x14ac:dyDescent="0.25">
      <c r="A12" s="2"/>
      <c r="B12" s="2" t="s">
        <v>44</v>
      </c>
      <c r="C12" s="5">
        <v>0</v>
      </c>
      <c r="D12" s="2"/>
      <c r="E12" s="2"/>
    </row>
    <row r="13" spans="1:5" x14ac:dyDescent="0.25">
      <c r="A13" s="2"/>
      <c r="B13" s="2" t="s">
        <v>45</v>
      </c>
      <c r="C13" s="5">
        <v>400000</v>
      </c>
      <c r="D13" s="2"/>
      <c r="E13" s="2"/>
    </row>
    <row r="14" spans="1:5" x14ac:dyDescent="0.25">
      <c r="A14" s="2"/>
      <c r="B14" s="2" t="s">
        <v>25</v>
      </c>
      <c r="C14" s="22">
        <f>SUM(C3:C13)</f>
        <v>400000</v>
      </c>
      <c r="D14" s="3">
        <f>SUM(D3:D13)</f>
        <v>0</v>
      </c>
      <c r="E14" s="2"/>
    </row>
  </sheetData>
  <mergeCells count="7">
    <mergeCell ref="E1:E2"/>
    <mergeCell ref="A1:A2"/>
    <mergeCell ref="B1:B2"/>
    <mergeCell ref="A3:B3"/>
    <mergeCell ref="A9:B9"/>
    <mergeCell ref="C1:C2"/>
    <mergeCell ref="D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6"/>
  <sheetViews>
    <sheetView topLeftCell="A22" workbookViewId="0">
      <selection activeCell="D18" sqref="D18"/>
    </sheetView>
  </sheetViews>
  <sheetFormatPr defaultRowHeight="15" x14ac:dyDescent="0.25"/>
  <cols>
    <col min="2" max="2" width="36.28515625" customWidth="1"/>
    <col min="3" max="3" width="22.140625" customWidth="1"/>
    <col min="4" max="4" width="25.28515625" customWidth="1"/>
    <col min="5" max="5" width="24" customWidth="1"/>
  </cols>
  <sheetData>
    <row r="1" spans="1:5" x14ac:dyDescent="0.25">
      <c r="A1" s="46" t="s">
        <v>0</v>
      </c>
      <c r="B1" s="46" t="s">
        <v>1</v>
      </c>
      <c r="C1" s="43" t="s">
        <v>156</v>
      </c>
      <c r="D1" s="43" t="s">
        <v>2</v>
      </c>
      <c r="E1" s="43" t="s">
        <v>3</v>
      </c>
    </row>
    <row r="2" spans="1:5" x14ac:dyDescent="0.25">
      <c r="A2" s="46"/>
      <c r="B2" s="46"/>
      <c r="C2" s="44"/>
      <c r="D2" s="44"/>
      <c r="E2" s="44"/>
    </row>
    <row r="3" spans="1:5" x14ac:dyDescent="0.25">
      <c r="A3" s="1">
        <v>1</v>
      </c>
      <c r="B3" s="6" t="s">
        <v>46</v>
      </c>
      <c r="C3" s="5"/>
      <c r="D3" s="3"/>
      <c r="E3" s="2"/>
    </row>
    <row r="4" spans="1:5" x14ac:dyDescent="0.25">
      <c r="A4" s="1"/>
      <c r="B4" s="2" t="s">
        <v>47</v>
      </c>
      <c r="C4" s="5">
        <v>0</v>
      </c>
      <c r="D4" s="3"/>
      <c r="E4" s="2"/>
    </row>
    <row r="5" spans="1:5" x14ac:dyDescent="0.25">
      <c r="A5" s="1"/>
      <c r="B5" s="2" t="s">
        <v>48</v>
      </c>
      <c r="C5" s="5">
        <v>150000</v>
      </c>
      <c r="D5" s="3">
        <v>150000</v>
      </c>
      <c r="E5" s="2"/>
    </row>
    <row r="6" spans="1:5" x14ac:dyDescent="0.25">
      <c r="A6" s="1">
        <v>2</v>
      </c>
      <c r="B6" s="6" t="s">
        <v>49</v>
      </c>
      <c r="C6" s="5"/>
      <c r="D6" s="3"/>
      <c r="E6" s="2"/>
    </row>
    <row r="7" spans="1:5" x14ac:dyDescent="0.25">
      <c r="A7" s="1"/>
      <c r="B7" s="2" t="s">
        <v>50</v>
      </c>
      <c r="C7" s="5">
        <v>100000</v>
      </c>
      <c r="D7" s="3"/>
      <c r="E7" s="2"/>
    </row>
    <row r="8" spans="1:5" x14ac:dyDescent="0.25">
      <c r="A8" s="1"/>
      <c r="B8" s="2" t="s">
        <v>51</v>
      </c>
      <c r="C8" s="5">
        <v>500000</v>
      </c>
      <c r="D8" s="10"/>
      <c r="E8" s="2"/>
    </row>
    <row r="9" spans="1:5" x14ac:dyDescent="0.25">
      <c r="A9" s="1"/>
      <c r="B9" s="2" t="s">
        <v>52</v>
      </c>
      <c r="C9" s="5">
        <v>704000</v>
      </c>
      <c r="D9" s="3">
        <v>1000000</v>
      </c>
      <c r="E9" s="2"/>
    </row>
    <row r="10" spans="1:5" x14ac:dyDescent="0.25">
      <c r="A10" s="1"/>
      <c r="B10" s="2" t="s">
        <v>53</v>
      </c>
      <c r="C10" s="5">
        <v>250000</v>
      </c>
      <c r="D10" s="3">
        <v>500000</v>
      </c>
      <c r="E10" s="2"/>
    </row>
    <row r="11" spans="1:5" x14ac:dyDescent="0.25">
      <c r="A11" s="1"/>
      <c r="B11" s="2" t="s">
        <v>54</v>
      </c>
      <c r="C11" s="5">
        <v>120000</v>
      </c>
      <c r="D11" s="3"/>
      <c r="E11" s="2"/>
    </row>
    <row r="12" spans="1:5" x14ac:dyDescent="0.25">
      <c r="A12" s="1"/>
      <c r="B12" s="2" t="s">
        <v>55</v>
      </c>
      <c r="C12" s="5">
        <v>120000</v>
      </c>
      <c r="D12" s="35"/>
      <c r="E12" s="2"/>
    </row>
    <row r="13" spans="1:5" x14ac:dyDescent="0.25">
      <c r="A13" s="1"/>
      <c r="B13" s="2" t="s">
        <v>56</v>
      </c>
      <c r="C13" s="5">
        <v>120000</v>
      </c>
      <c r="D13" s="3"/>
      <c r="E13" s="2"/>
    </row>
    <row r="14" spans="1:5" x14ac:dyDescent="0.25">
      <c r="A14" s="1"/>
      <c r="B14" s="2" t="s">
        <v>57</v>
      </c>
      <c r="C14" s="5">
        <v>150000</v>
      </c>
      <c r="D14" s="3"/>
      <c r="E14" s="2"/>
    </row>
    <row r="15" spans="1:5" x14ac:dyDescent="0.25">
      <c r="A15" s="1"/>
      <c r="B15" s="2" t="s">
        <v>58</v>
      </c>
      <c r="C15" s="5">
        <v>120000</v>
      </c>
      <c r="D15" s="3"/>
      <c r="E15" s="2"/>
    </row>
    <row r="16" spans="1:5" x14ac:dyDescent="0.25">
      <c r="A16" s="1"/>
      <c r="B16" s="2" t="s">
        <v>59</v>
      </c>
      <c r="C16" s="5">
        <v>120000</v>
      </c>
      <c r="D16" s="10"/>
      <c r="E16" s="2"/>
    </row>
    <row r="17" spans="1:5" x14ac:dyDescent="0.25">
      <c r="A17" s="1"/>
      <c r="B17" s="2" t="s">
        <v>60</v>
      </c>
      <c r="C17" s="5">
        <v>120000</v>
      </c>
      <c r="D17" s="3"/>
      <c r="E17" s="2"/>
    </row>
    <row r="18" spans="1:5" x14ac:dyDescent="0.25">
      <c r="A18" s="1"/>
      <c r="B18" s="2" t="s">
        <v>61</v>
      </c>
      <c r="C18" s="5">
        <v>160000</v>
      </c>
      <c r="D18" s="3"/>
      <c r="E18" s="2"/>
    </row>
    <row r="19" spans="1:5" x14ac:dyDescent="0.25">
      <c r="A19" s="1"/>
      <c r="B19" s="2" t="s">
        <v>62</v>
      </c>
      <c r="C19" s="5">
        <v>0</v>
      </c>
      <c r="D19" s="3"/>
      <c r="E19" s="2"/>
    </row>
    <row r="20" spans="1:5" x14ac:dyDescent="0.25">
      <c r="A20" s="1"/>
      <c r="B20" s="2" t="s">
        <v>63</v>
      </c>
      <c r="C20" s="5">
        <v>500000</v>
      </c>
      <c r="D20" s="3"/>
      <c r="E20" s="2"/>
    </row>
    <row r="21" spans="1:5" x14ac:dyDescent="0.25">
      <c r="A21" s="1"/>
      <c r="B21" s="18" t="s">
        <v>64</v>
      </c>
      <c r="C21" s="5">
        <v>600000</v>
      </c>
      <c r="D21" s="3">
        <v>400000</v>
      </c>
      <c r="E21" s="2"/>
    </row>
    <row r="22" spans="1:5" x14ac:dyDescent="0.25">
      <c r="A22" s="1">
        <v>3</v>
      </c>
      <c r="B22" s="6" t="s">
        <v>65</v>
      </c>
      <c r="C22" s="2"/>
      <c r="D22" s="3"/>
      <c r="E22" s="2"/>
    </row>
    <row r="23" spans="1:5" x14ac:dyDescent="0.25">
      <c r="A23" s="1"/>
      <c r="B23" s="18" t="s">
        <v>66</v>
      </c>
      <c r="C23" s="5"/>
      <c r="D23" s="3">
        <v>6600000</v>
      </c>
      <c r="E23" s="2"/>
    </row>
    <row r="24" spans="1:5" x14ac:dyDescent="0.25">
      <c r="A24" s="1"/>
      <c r="B24" s="18" t="s">
        <v>131</v>
      </c>
      <c r="C24" s="5">
        <v>500000</v>
      </c>
      <c r="D24" s="10"/>
      <c r="E24" s="2"/>
    </row>
    <row r="25" spans="1:5" x14ac:dyDescent="0.25">
      <c r="A25" s="1"/>
      <c r="B25" s="2" t="s">
        <v>67</v>
      </c>
      <c r="C25" s="5">
        <v>300000</v>
      </c>
      <c r="D25" s="10"/>
      <c r="E25" s="2"/>
    </row>
    <row r="26" spans="1:5" x14ac:dyDescent="0.25">
      <c r="A26" s="1"/>
      <c r="B26" s="2" t="s">
        <v>68</v>
      </c>
      <c r="C26" s="5">
        <v>0</v>
      </c>
      <c r="D26" s="10"/>
      <c r="E26" s="2"/>
    </row>
    <row r="27" spans="1:5" x14ac:dyDescent="0.25">
      <c r="A27" s="1"/>
      <c r="B27" s="2" t="s">
        <v>69</v>
      </c>
      <c r="C27" s="5">
        <v>0</v>
      </c>
      <c r="D27" s="10"/>
      <c r="E27" s="2"/>
    </row>
    <row r="28" spans="1:5" x14ac:dyDescent="0.25">
      <c r="A28" s="1"/>
      <c r="B28" s="19" t="s">
        <v>70</v>
      </c>
      <c r="C28" s="5">
        <v>1000000</v>
      </c>
      <c r="D28" s="3"/>
      <c r="E28" s="2"/>
    </row>
    <row r="29" spans="1:5" x14ac:dyDescent="0.25">
      <c r="A29" s="1"/>
      <c r="B29" s="2" t="s">
        <v>71</v>
      </c>
      <c r="C29" s="5">
        <v>0</v>
      </c>
      <c r="D29" s="3"/>
      <c r="E29" s="2"/>
    </row>
    <row r="30" spans="1:5" x14ac:dyDescent="0.25">
      <c r="A30" s="1"/>
      <c r="B30" s="2" t="s">
        <v>72</v>
      </c>
      <c r="C30" s="5">
        <v>500000</v>
      </c>
      <c r="D30" s="3"/>
      <c r="E30" s="2"/>
    </row>
    <row r="31" spans="1:5" x14ac:dyDescent="0.25">
      <c r="A31" s="1">
        <v>4</v>
      </c>
      <c r="B31" s="6" t="s">
        <v>73</v>
      </c>
      <c r="C31" s="2"/>
      <c r="D31" s="3"/>
      <c r="E31" s="2"/>
    </row>
    <row r="32" spans="1:5" x14ac:dyDescent="0.25">
      <c r="A32" s="6"/>
      <c r="B32" s="2" t="s">
        <v>74</v>
      </c>
      <c r="C32" s="5">
        <v>0</v>
      </c>
      <c r="D32" s="10"/>
      <c r="E32" s="2"/>
    </row>
    <row r="33" spans="1:5" x14ac:dyDescent="0.25">
      <c r="A33" s="6"/>
      <c r="B33" s="2" t="s">
        <v>75</v>
      </c>
      <c r="C33" s="5">
        <v>0</v>
      </c>
      <c r="D33" s="3"/>
      <c r="E33" s="2"/>
    </row>
    <row r="34" spans="1:5" x14ac:dyDescent="0.25">
      <c r="A34" s="1">
        <v>5</v>
      </c>
      <c r="B34" s="6" t="s">
        <v>76</v>
      </c>
      <c r="C34" s="5"/>
      <c r="D34" s="3"/>
      <c r="E34" s="2"/>
    </row>
    <row r="35" spans="1:5" x14ac:dyDescent="0.25">
      <c r="A35" s="1"/>
      <c r="B35" s="2" t="s">
        <v>132</v>
      </c>
      <c r="C35" s="5">
        <v>4500000</v>
      </c>
      <c r="D35" s="3"/>
      <c r="E35" s="2"/>
    </row>
    <row r="36" spans="1:5" x14ac:dyDescent="0.25">
      <c r="A36" s="1"/>
      <c r="B36" s="2" t="s">
        <v>77</v>
      </c>
      <c r="C36" s="5">
        <v>200000</v>
      </c>
      <c r="D36" s="3"/>
      <c r="E36" s="2"/>
    </row>
    <row r="37" spans="1:5" x14ac:dyDescent="0.25">
      <c r="A37" s="1">
        <v>6</v>
      </c>
      <c r="B37" s="6" t="s">
        <v>78</v>
      </c>
      <c r="C37" s="5"/>
      <c r="D37" s="3"/>
      <c r="E37" s="2"/>
    </row>
    <row r="38" spans="1:5" x14ac:dyDescent="0.25">
      <c r="A38" s="6"/>
      <c r="B38" s="2" t="s">
        <v>79</v>
      </c>
      <c r="C38" s="5">
        <v>1000000</v>
      </c>
      <c r="D38" s="3">
        <v>500000</v>
      </c>
      <c r="E38" s="2"/>
    </row>
    <row r="39" spans="1:5" x14ac:dyDescent="0.25">
      <c r="A39" s="1"/>
      <c r="B39" s="2" t="s">
        <v>148</v>
      </c>
      <c r="C39" s="10"/>
      <c r="D39" s="3"/>
      <c r="E39" s="2"/>
    </row>
    <row r="40" spans="1:5" x14ac:dyDescent="0.25">
      <c r="A40" s="1"/>
      <c r="B40" s="2" t="s">
        <v>149</v>
      </c>
      <c r="C40" s="10"/>
      <c r="D40" s="3"/>
      <c r="E40" s="2"/>
    </row>
    <row r="41" spans="1:5" x14ac:dyDescent="0.25">
      <c r="A41" s="1"/>
      <c r="B41" s="6" t="s">
        <v>155</v>
      </c>
      <c r="C41" s="24"/>
      <c r="D41" s="3"/>
      <c r="E41" s="2"/>
    </row>
    <row r="42" spans="1:5" x14ac:dyDescent="0.25">
      <c r="A42" s="6"/>
      <c r="B42" s="2"/>
      <c r="C42" s="10"/>
      <c r="D42" s="3"/>
      <c r="E42" s="2"/>
    </row>
    <row r="43" spans="1:5" x14ac:dyDescent="0.25">
      <c r="A43" s="2"/>
      <c r="B43" s="2"/>
      <c r="C43" s="10"/>
      <c r="D43" s="3"/>
      <c r="E43" s="2"/>
    </row>
    <row r="44" spans="1:5" x14ac:dyDescent="0.25">
      <c r="A44" s="2"/>
      <c r="B44" s="2"/>
      <c r="C44" s="10"/>
      <c r="D44" s="2"/>
      <c r="E44" s="2"/>
    </row>
    <row r="45" spans="1:5" x14ac:dyDescent="0.25">
      <c r="A45" s="2"/>
      <c r="B45" s="2"/>
      <c r="C45" s="10"/>
      <c r="D45" s="2"/>
      <c r="E45" s="2"/>
    </row>
    <row r="46" spans="1:5" x14ac:dyDescent="0.25">
      <c r="A46" s="2"/>
      <c r="B46" s="6" t="s">
        <v>25</v>
      </c>
      <c r="C46" s="10">
        <f>SUM(C4:C44)</f>
        <v>11834000</v>
      </c>
      <c r="D46" s="23">
        <f>SUM(D4:D44)</f>
        <v>9150000</v>
      </c>
      <c r="E46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8" sqref="D8"/>
    </sheetView>
  </sheetViews>
  <sheetFormatPr defaultRowHeight="15" x14ac:dyDescent="0.25"/>
  <cols>
    <col min="2" max="2" width="36.28515625" customWidth="1"/>
    <col min="3" max="3" width="26.7109375" customWidth="1"/>
    <col min="4" max="4" width="27" customWidth="1"/>
    <col min="5" max="5" width="18.28515625" customWidth="1"/>
  </cols>
  <sheetData>
    <row r="1" spans="1:5" x14ac:dyDescent="0.25">
      <c r="A1" s="46" t="s">
        <v>0</v>
      </c>
      <c r="B1" s="46" t="s">
        <v>1</v>
      </c>
      <c r="C1" s="43" t="s">
        <v>156</v>
      </c>
      <c r="D1" s="43" t="s">
        <v>2</v>
      </c>
      <c r="E1" s="43" t="s">
        <v>3</v>
      </c>
    </row>
    <row r="2" spans="1:5" x14ac:dyDescent="0.25">
      <c r="A2" s="46"/>
      <c r="B2" s="46"/>
      <c r="C2" s="47"/>
      <c r="D2" s="44"/>
      <c r="E2" s="47"/>
    </row>
    <row r="3" spans="1:5" x14ac:dyDescent="0.25">
      <c r="A3" s="6">
        <v>1</v>
      </c>
      <c r="B3" s="6" t="s">
        <v>80</v>
      </c>
      <c r="C3" s="5">
        <v>300000</v>
      </c>
      <c r="D3" s="20">
        <v>2225000</v>
      </c>
      <c r="E3" s="2"/>
    </row>
    <row r="4" spans="1:5" x14ac:dyDescent="0.25">
      <c r="A4" s="6">
        <v>2</v>
      </c>
      <c r="B4" s="6" t="s">
        <v>88</v>
      </c>
      <c r="C4" s="5">
        <v>800000</v>
      </c>
      <c r="D4" s="35">
        <v>800000</v>
      </c>
      <c r="E4" s="2"/>
    </row>
    <row r="5" spans="1:5" x14ac:dyDescent="0.25">
      <c r="A5" s="6">
        <v>3</v>
      </c>
      <c r="B5" s="6" t="s">
        <v>133</v>
      </c>
      <c r="C5" s="5"/>
      <c r="D5" s="3"/>
      <c r="E5" s="2"/>
    </row>
    <row r="6" spans="1:5" x14ac:dyDescent="0.25">
      <c r="A6" s="6">
        <v>4</v>
      </c>
      <c r="B6" s="6" t="s">
        <v>89</v>
      </c>
      <c r="C6" s="5">
        <v>600000</v>
      </c>
      <c r="D6" s="3"/>
      <c r="E6" s="2"/>
    </row>
    <row r="7" spans="1:5" x14ac:dyDescent="0.25">
      <c r="A7" s="6">
        <v>5</v>
      </c>
      <c r="B7" s="6" t="s">
        <v>90</v>
      </c>
      <c r="C7" s="10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 t="s">
        <v>25</v>
      </c>
      <c r="C9" s="23">
        <f>SUM(C3:C7)</f>
        <v>1700000</v>
      </c>
      <c r="D9" s="4">
        <f>SUM(D3:D7)</f>
        <v>3025000</v>
      </c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7"/>
  <sheetViews>
    <sheetView topLeftCell="B27" workbookViewId="0">
      <selection activeCell="H41" sqref="H41"/>
    </sheetView>
  </sheetViews>
  <sheetFormatPr defaultRowHeight="15" x14ac:dyDescent="0.25"/>
  <cols>
    <col min="1" max="1" width="22" customWidth="1"/>
    <col min="2" max="2" width="26.140625" customWidth="1"/>
    <col min="3" max="3" width="19.7109375" customWidth="1"/>
    <col min="4" max="4" width="21.7109375" customWidth="1"/>
    <col min="5" max="5" width="21.85546875" customWidth="1"/>
    <col min="6" max="6" width="20.28515625" customWidth="1"/>
    <col min="7" max="7" width="20.5703125" customWidth="1"/>
    <col min="8" max="8" width="21" customWidth="1"/>
    <col min="9" max="9" width="18.7109375" customWidth="1"/>
    <col min="10" max="10" width="17.7109375" customWidth="1"/>
    <col min="11" max="11" width="19.42578125" customWidth="1"/>
    <col min="12" max="12" width="19.5703125" customWidth="1"/>
    <col min="13" max="13" width="17.42578125" customWidth="1"/>
    <col min="14" max="14" width="18.42578125" customWidth="1"/>
    <col min="15" max="15" width="24.7109375" customWidth="1"/>
  </cols>
  <sheetData>
    <row r="1" spans="1:15" ht="21" x14ac:dyDescent="0.35">
      <c r="A1" s="26" t="s">
        <v>91</v>
      </c>
      <c r="B1" s="25"/>
    </row>
    <row r="3" spans="1:15" x14ac:dyDescent="0.25">
      <c r="A3" s="1" t="s">
        <v>0</v>
      </c>
      <c r="B3" s="6" t="s">
        <v>92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126</v>
      </c>
    </row>
    <row r="4" spans="1:15" x14ac:dyDescent="0.25">
      <c r="A4" s="1">
        <v>1</v>
      </c>
      <c r="B4" s="1" t="s">
        <v>105</v>
      </c>
      <c r="C4" s="32">
        <v>1400000</v>
      </c>
      <c r="D4" s="36">
        <v>1400000</v>
      </c>
      <c r="E4" s="36">
        <v>1400000</v>
      </c>
      <c r="F4" s="37">
        <v>1350000</v>
      </c>
      <c r="G4" s="3"/>
      <c r="H4" s="36">
        <v>1400000</v>
      </c>
      <c r="I4" s="2"/>
      <c r="J4" s="36">
        <v>2750000</v>
      </c>
      <c r="K4" s="2"/>
      <c r="L4" s="2"/>
      <c r="M4" s="2"/>
      <c r="N4" s="2"/>
      <c r="O4" s="3">
        <f t="shared" ref="O4:O24" si="0">SUM(C4:N4)</f>
        <v>9700000</v>
      </c>
    </row>
    <row r="5" spans="1:15" x14ac:dyDescent="0.25">
      <c r="A5" s="1">
        <f>SUM(A4+1)</f>
        <v>2</v>
      </c>
      <c r="B5" s="1" t="s">
        <v>110</v>
      </c>
      <c r="C5" s="32">
        <v>1250000</v>
      </c>
      <c r="D5" s="36">
        <v>850000</v>
      </c>
      <c r="E5" s="3"/>
      <c r="F5" s="37">
        <v>1700000</v>
      </c>
      <c r="G5" s="3"/>
      <c r="H5" s="3">
        <v>1000000</v>
      </c>
      <c r="I5" s="2"/>
      <c r="J5" s="2"/>
      <c r="K5" s="2"/>
      <c r="L5" s="2"/>
      <c r="M5" s="2"/>
      <c r="N5" s="2"/>
      <c r="O5" s="3">
        <f t="shared" si="0"/>
        <v>4800000</v>
      </c>
    </row>
    <row r="6" spans="1:15" x14ac:dyDescent="0.25">
      <c r="A6" s="1">
        <f t="shared" ref="A6:A30" si="1">SUM(A5+1)</f>
        <v>3</v>
      </c>
      <c r="B6" s="1" t="s">
        <v>111</v>
      </c>
      <c r="C6" s="36">
        <v>1200000</v>
      </c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3">
        <f t="shared" si="0"/>
        <v>1200000</v>
      </c>
    </row>
    <row r="7" spans="1:15" x14ac:dyDescent="0.25">
      <c r="A7" s="1">
        <f t="shared" si="1"/>
        <v>4</v>
      </c>
      <c r="B7" s="1" t="s">
        <v>112</v>
      </c>
      <c r="C7" s="3">
        <v>1400000</v>
      </c>
      <c r="D7" s="3">
        <v>1400000</v>
      </c>
      <c r="E7" s="3">
        <v>1350000</v>
      </c>
      <c r="F7" s="3">
        <v>1450000</v>
      </c>
      <c r="G7" s="3"/>
      <c r="H7" s="3">
        <v>2700000</v>
      </c>
      <c r="I7" s="2"/>
      <c r="J7" s="2"/>
      <c r="K7" s="3">
        <v>1400000</v>
      </c>
      <c r="L7" s="2"/>
      <c r="M7" s="2"/>
      <c r="N7" s="2"/>
      <c r="O7" s="3">
        <f t="shared" si="0"/>
        <v>9700000</v>
      </c>
    </row>
    <row r="8" spans="1:15" x14ac:dyDescent="0.25">
      <c r="A8" s="1">
        <f t="shared" si="1"/>
        <v>5</v>
      </c>
      <c r="B8" s="1" t="s">
        <v>106</v>
      </c>
      <c r="C8" s="3">
        <v>2050000</v>
      </c>
      <c r="D8" s="3"/>
      <c r="E8" s="3">
        <v>1800000</v>
      </c>
      <c r="F8" s="3"/>
      <c r="G8" s="3"/>
      <c r="H8" s="3">
        <v>3000000</v>
      </c>
      <c r="I8" s="2"/>
      <c r="J8" s="2"/>
      <c r="K8" s="2"/>
      <c r="L8" s="2"/>
      <c r="M8" s="2"/>
      <c r="N8" s="2"/>
      <c r="O8" s="3">
        <f t="shared" si="0"/>
        <v>6850000</v>
      </c>
    </row>
    <row r="9" spans="1:15" x14ac:dyDescent="0.25">
      <c r="A9" s="1">
        <f t="shared" si="1"/>
        <v>6</v>
      </c>
      <c r="B9" s="1" t="s">
        <v>113</v>
      </c>
      <c r="C9" s="3"/>
      <c r="D9" s="36">
        <v>2150000</v>
      </c>
      <c r="E9" s="36">
        <v>1100000</v>
      </c>
      <c r="F9" s="37">
        <v>1200000</v>
      </c>
      <c r="G9" s="36">
        <v>1575000</v>
      </c>
      <c r="H9" s="36">
        <v>1575000</v>
      </c>
      <c r="I9" s="36">
        <v>925000</v>
      </c>
      <c r="J9" s="36">
        <v>925000</v>
      </c>
      <c r="K9" s="2"/>
      <c r="L9" s="2"/>
      <c r="M9" s="2"/>
      <c r="N9" s="2"/>
      <c r="O9" s="3">
        <f t="shared" si="0"/>
        <v>9450000</v>
      </c>
    </row>
    <row r="10" spans="1:15" x14ac:dyDescent="0.25">
      <c r="A10" s="1">
        <f t="shared" si="1"/>
        <v>7</v>
      </c>
      <c r="B10" s="1" t="s">
        <v>114</v>
      </c>
      <c r="C10" s="3"/>
      <c r="D10" s="3"/>
      <c r="E10" s="3"/>
      <c r="F10" s="3"/>
      <c r="G10" s="3"/>
      <c r="H10" s="36">
        <v>4800000</v>
      </c>
      <c r="I10" s="2"/>
      <c r="J10" s="2"/>
      <c r="K10" s="2"/>
      <c r="L10" s="2"/>
      <c r="M10" s="2"/>
      <c r="N10" s="2"/>
      <c r="O10" s="3">
        <f t="shared" si="0"/>
        <v>4800000</v>
      </c>
    </row>
    <row r="11" spans="1:15" x14ac:dyDescent="0.25">
      <c r="A11" s="1">
        <f t="shared" si="1"/>
        <v>8</v>
      </c>
      <c r="B11" s="1" t="s">
        <v>115</v>
      </c>
      <c r="C11" s="3"/>
      <c r="D11" s="3">
        <v>4200000</v>
      </c>
      <c r="E11" s="3">
        <v>1000000</v>
      </c>
      <c r="F11" s="3">
        <v>800000</v>
      </c>
      <c r="G11" s="3">
        <v>1000000</v>
      </c>
      <c r="H11" s="3">
        <v>600000</v>
      </c>
      <c r="I11" s="3">
        <v>350000</v>
      </c>
      <c r="J11" s="2"/>
      <c r="K11" s="3">
        <v>1300000</v>
      </c>
      <c r="L11" s="2"/>
      <c r="M11" s="2"/>
      <c r="N11" s="2"/>
      <c r="O11" s="3">
        <f t="shared" si="0"/>
        <v>9250000</v>
      </c>
    </row>
    <row r="12" spans="1:15" x14ac:dyDescent="0.25">
      <c r="A12" s="1">
        <f t="shared" si="1"/>
        <v>9</v>
      </c>
      <c r="B12" s="1" t="s">
        <v>107</v>
      </c>
      <c r="C12" s="3"/>
      <c r="D12" s="36">
        <v>800000</v>
      </c>
      <c r="E12" s="36">
        <v>400000</v>
      </c>
      <c r="F12" s="37">
        <v>600000</v>
      </c>
      <c r="G12" s="36">
        <v>500000</v>
      </c>
      <c r="H12" s="3"/>
      <c r="I12" s="36">
        <v>1100000</v>
      </c>
      <c r="J12" s="36">
        <v>200000</v>
      </c>
      <c r="K12" s="2"/>
      <c r="L12" s="2"/>
      <c r="M12" s="2"/>
      <c r="N12" s="2"/>
      <c r="O12" s="3">
        <f t="shared" si="0"/>
        <v>3600000</v>
      </c>
    </row>
    <row r="13" spans="1:15" x14ac:dyDescent="0.25">
      <c r="A13" s="1">
        <f t="shared" si="1"/>
        <v>10</v>
      </c>
      <c r="B13" s="1" t="s">
        <v>116</v>
      </c>
      <c r="C13" s="3"/>
      <c r="D13" s="3">
        <v>1200000</v>
      </c>
      <c r="E13" s="36">
        <v>475000</v>
      </c>
      <c r="F13" s="3">
        <v>375000</v>
      </c>
      <c r="G13" s="36">
        <v>425000</v>
      </c>
      <c r="H13" s="36">
        <v>1025000</v>
      </c>
      <c r="I13" s="2"/>
      <c r="J13" s="3">
        <v>625000</v>
      </c>
      <c r="K13" s="2"/>
      <c r="L13" s="2"/>
      <c r="M13" s="2"/>
      <c r="N13" s="2"/>
      <c r="O13" s="3">
        <f t="shared" si="0"/>
        <v>4125000</v>
      </c>
    </row>
    <row r="14" spans="1:15" x14ac:dyDescent="0.25">
      <c r="A14" s="1">
        <f t="shared" si="1"/>
        <v>11</v>
      </c>
      <c r="B14" s="1" t="s">
        <v>117</v>
      </c>
      <c r="C14" s="3">
        <v>1400000</v>
      </c>
      <c r="D14" s="3"/>
      <c r="E14" s="3">
        <v>2632000</v>
      </c>
      <c r="F14" s="3"/>
      <c r="G14" s="3">
        <v>1400000</v>
      </c>
      <c r="H14" s="3">
        <v>2800000</v>
      </c>
      <c r="I14" s="2"/>
      <c r="J14" s="2"/>
      <c r="K14" s="2"/>
      <c r="L14" s="2"/>
      <c r="M14" s="2"/>
      <c r="N14" s="2"/>
      <c r="O14" s="3">
        <f t="shared" si="0"/>
        <v>8232000</v>
      </c>
    </row>
    <row r="15" spans="1:15" x14ac:dyDescent="0.25">
      <c r="A15" s="1">
        <f t="shared" si="1"/>
        <v>12</v>
      </c>
      <c r="B15" s="1" t="s">
        <v>118</v>
      </c>
      <c r="C15" s="3"/>
      <c r="D15" s="3">
        <v>650000</v>
      </c>
      <c r="E15" s="3"/>
      <c r="F15" s="3"/>
      <c r="G15" s="3"/>
      <c r="H15" s="3"/>
      <c r="I15" s="2"/>
      <c r="J15" s="2"/>
      <c r="K15" s="2"/>
      <c r="L15" s="2"/>
      <c r="M15" s="2"/>
      <c r="N15" s="2"/>
      <c r="O15" s="3">
        <f t="shared" si="0"/>
        <v>650000</v>
      </c>
    </row>
    <row r="16" spans="1:15" x14ac:dyDescent="0.25">
      <c r="A16" s="1">
        <f t="shared" si="1"/>
        <v>13</v>
      </c>
      <c r="B16" s="1" t="s">
        <v>108</v>
      </c>
      <c r="C16" s="3"/>
      <c r="D16" s="3">
        <v>3750000</v>
      </c>
      <c r="E16" s="3"/>
      <c r="F16" s="3"/>
      <c r="G16" s="3"/>
      <c r="H16" s="36">
        <v>1300000</v>
      </c>
      <c r="I16" s="2"/>
      <c r="J16" s="2"/>
      <c r="K16" s="2"/>
      <c r="L16" s="2"/>
      <c r="M16" s="2"/>
      <c r="N16" s="2"/>
      <c r="O16" s="3">
        <f t="shared" si="0"/>
        <v>5050000</v>
      </c>
    </row>
    <row r="17" spans="1:15" x14ac:dyDescent="0.25">
      <c r="A17" s="1">
        <f t="shared" si="1"/>
        <v>14</v>
      </c>
      <c r="B17" s="1" t="s">
        <v>119</v>
      </c>
      <c r="C17" s="3">
        <v>1150000</v>
      </c>
      <c r="D17" s="3"/>
      <c r="E17" s="3">
        <v>1670000</v>
      </c>
      <c r="F17" s="3"/>
      <c r="G17" s="3"/>
      <c r="H17" s="3">
        <v>1630000</v>
      </c>
      <c r="I17" s="2"/>
      <c r="J17" s="3">
        <v>550000</v>
      </c>
      <c r="K17" s="2"/>
      <c r="L17" s="2"/>
      <c r="M17" s="2"/>
      <c r="N17" s="2"/>
      <c r="O17" s="3">
        <f t="shared" si="0"/>
        <v>5000000</v>
      </c>
    </row>
    <row r="18" spans="1:15" x14ac:dyDescent="0.25">
      <c r="A18" s="1">
        <f t="shared" si="1"/>
        <v>15</v>
      </c>
      <c r="B18" s="1" t="s">
        <v>120</v>
      </c>
      <c r="C18" s="3"/>
      <c r="D18" s="3"/>
      <c r="E18" s="3"/>
      <c r="F18" s="3"/>
      <c r="G18" s="3"/>
      <c r="H18" s="36">
        <v>1700000</v>
      </c>
      <c r="I18" s="2"/>
      <c r="J18" s="2"/>
      <c r="K18" s="2"/>
      <c r="L18" s="2"/>
      <c r="M18" s="2"/>
      <c r="N18" s="2"/>
      <c r="O18" s="3">
        <f t="shared" si="0"/>
        <v>1700000</v>
      </c>
    </row>
    <row r="19" spans="1:15" x14ac:dyDescent="0.25">
      <c r="A19" s="1">
        <f t="shared" si="1"/>
        <v>16</v>
      </c>
      <c r="B19" s="1" t="s">
        <v>121</v>
      </c>
      <c r="C19" s="3">
        <v>500000</v>
      </c>
      <c r="D19" s="3">
        <v>500000</v>
      </c>
      <c r="E19" s="3">
        <v>500000</v>
      </c>
      <c r="F19" s="3">
        <v>500000</v>
      </c>
      <c r="G19" s="3">
        <v>500000</v>
      </c>
      <c r="H19" s="3"/>
      <c r="I19" s="3">
        <v>500000</v>
      </c>
      <c r="J19" s="2"/>
      <c r="K19" s="2"/>
      <c r="L19" s="2"/>
      <c r="M19" s="2"/>
      <c r="N19" s="2"/>
      <c r="O19" s="3">
        <f t="shared" si="0"/>
        <v>3000000</v>
      </c>
    </row>
    <row r="20" spans="1:15" x14ac:dyDescent="0.25">
      <c r="A20" s="1">
        <f t="shared" si="1"/>
        <v>17</v>
      </c>
      <c r="B20" s="1" t="s">
        <v>122</v>
      </c>
      <c r="C20" s="3"/>
      <c r="D20" s="3">
        <v>2650000</v>
      </c>
      <c r="E20" s="3">
        <v>1163000</v>
      </c>
      <c r="F20" s="3">
        <v>1325000</v>
      </c>
      <c r="G20" s="3">
        <v>1325000</v>
      </c>
      <c r="H20" s="3">
        <v>1325000</v>
      </c>
      <c r="I20" s="2"/>
      <c r="J20" s="3">
        <v>2650000</v>
      </c>
      <c r="K20" s="2"/>
      <c r="L20" s="2"/>
      <c r="M20" s="2"/>
      <c r="N20" s="2"/>
      <c r="O20" s="3">
        <f t="shared" si="0"/>
        <v>10438000</v>
      </c>
    </row>
    <row r="21" spans="1:15" x14ac:dyDescent="0.25">
      <c r="A21" s="1">
        <f t="shared" si="1"/>
        <v>18</v>
      </c>
      <c r="B21" s="1" t="s">
        <v>109</v>
      </c>
      <c r="C21" s="3"/>
      <c r="D21" s="3"/>
      <c r="E21" s="3"/>
      <c r="F21" s="3">
        <v>1750000</v>
      </c>
      <c r="G21" s="36">
        <v>2350000</v>
      </c>
      <c r="H21" s="3"/>
      <c r="I21" s="2"/>
      <c r="J21" s="2"/>
      <c r="K21" s="2"/>
      <c r="L21" s="2"/>
      <c r="M21" s="2"/>
      <c r="N21" s="2"/>
      <c r="O21" s="3">
        <f t="shared" si="0"/>
        <v>4100000</v>
      </c>
    </row>
    <row r="22" spans="1:15" x14ac:dyDescent="0.25">
      <c r="A22" s="1">
        <f t="shared" si="1"/>
        <v>19</v>
      </c>
      <c r="B22" s="1" t="s">
        <v>123</v>
      </c>
      <c r="C22" s="3"/>
      <c r="D22" s="3"/>
      <c r="E22" s="3">
        <v>2065000</v>
      </c>
      <c r="F22" s="3"/>
      <c r="G22" s="3"/>
      <c r="H22" s="3"/>
      <c r="I22" s="2"/>
      <c r="J22" s="2"/>
      <c r="K22" s="2"/>
      <c r="L22" s="2"/>
      <c r="M22" s="2"/>
      <c r="N22" s="2"/>
      <c r="O22" s="3">
        <f t="shared" si="0"/>
        <v>2065000</v>
      </c>
    </row>
    <row r="23" spans="1:15" x14ac:dyDescent="0.25">
      <c r="A23" s="1">
        <f t="shared" si="1"/>
        <v>20</v>
      </c>
      <c r="B23" s="1" t="s">
        <v>124</v>
      </c>
      <c r="C23" s="3"/>
      <c r="D23" s="3"/>
      <c r="E23" s="3">
        <v>1000000</v>
      </c>
      <c r="F23" s="3"/>
      <c r="G23" s="3"/>
      <c r="H23" s="3">
        <v>3850000</v>
      </c>
      <c r="I23" s="2"/>
      <c r="J23" s="2"/>
      <c r="K23" s="2"/>
      <c r="L23" s="2"/>
      <c r="M23" s="2"/>
      <c r="N23" s="2"/>
      <c r="O23" s="3">
        <f t="shared" si="0"/>
        <v>4850000</v>
      </c>
    </row>
    <row r="24" spans="1:15" x14ac:dyDescent="0.25">
      <c r="A24" s="1">
        <f t="shared" si="1"/>
        <v>21</v>
      </c>
      <c r="B24" s="1" t="s">
        <v>125</v>
      </c>
      <c r="C24" s="3"/>
      <c r="D24" s="3"/>
      <c r="E24" s="3"/>
      <c r="F24" s="3"/>
      <c r="G24" s="3"/>
      <c r="H24" s="3"/>
      <c r="I24" s="2"/>
      <c r="J24" s="2"/>
      <c r="K24" s="2"/>
      <c r="L24" s="2"/>
      <c r="M24" s="2"/>
      <c r="N24" s="2"/>
      <c r="O24" s="3">
        <f t="shared" si="0"/>
        <v>0</v>
      </c>
    </row>
    <row r="25" spans="1:15" x14ac:dyDescent="0.25">
      <c r="A25" s="1">
        <f t="shared" si="1"/>
        <v>22</v>
      </c>
      <c r="B25" s="2" t="s">
        <v>147</v>
      </c>
      <c r="C25" s="3"/>
      <c r="D25" s="36">
        <v>40000</v>
      </c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</row>
    <row r="26" spans="1:15" x14ac:dyDescent="0.25">
      <c r="A26" s="1">
        <f t="shared" si="1"/>
        <v>23</v>
      </c>
      <c r="B26" s="2" t="s">
        <v>150</v>
      </c>
      <c r="C26" s="3"/>
      <c r="D26" s="38"/>
      <c r="E26" s="3"/>
      <c r="F26" s="3"/>
      <c r="G26" s="3">
        <v>250000</v>
      </c>
      <c r="H26" s="3"/>
      <c r="I26" s="2"/>
      <c r="J26" s="2"/>
      <c r="K26" s="2"/>
      <c r="L26" s="2"/>
      <c r="M26" s="2"/>
      <c r="N26" s="2"/>
      <c r="O26" s="2"/>
    </row>
    <row r="27" spans="1:15" x14ac:dyDescent="0.25">
      <c r="A27" s="1">
        <f t="shared" si="1"/>
        <v>24</v>
      </c>
      <c r="B27" s="2" t="s">
        <v>151</v>
      </c>
      <c r="C27" s="3"/>
      <c r="D27" s="38"/>
      <c r="E27" s="3"/>
      <c r="F27" s="3"/>
      <c r="G27" s="3">
        <v>150000</v>
      </c>
      <c r="H27" s="3"/>
      <c r="I27" s="2"/>
      <c r="J27" s="2"/>
      <c r="K27" s="2"/>
      <c r="L27" s="2"/>
      <c r="M27" s="2"/>
      <c r="N27" s="2"/>
      <c r="O27" s="2"/>
    </row>
    <row r="28" spans="1:15" x14ac:dyDescent="0.25">
      <c r="A28" s="1">
        <f t="shared" si="1"/>
        <v>25</v>
      </c>
      <c r="B28" s="2" t="s">
        <v>152</v>
      </c>
      <c r="C28" s="3"/>
      <c r="D28" s="38"/>
      <c r="E28" s="3"/>
      <c r="F28" s="3"/>
      <c r="G28" s="3">
        <v>250000</v>
      </c>
      <c r="H28" s="3"/>
      <c r="I28" s="2"/>
      <c r="J28" s="2"/>
      <c r="K28" s="2"/>
      <c r="L28" s="2"/>
      <c r="M28" s="2"/>
      <c r="N28" s="2"/>
      <c r="O28" s="2"/>
    </row>
    <row r="29" spans="1:15" x14ac:dyDescent="0.25">
      <c r="A29" s="1">
        <f t="shared" si="1"/>
        <v>26</v>
      </c>
      <c r="B29" s="2" t="s">
        <v>153</v>
      </c>
      <c r="C29" s="3"/>
      <c r="D29" s="38"/>
      <c r="E29" s="3"/>
      <c r="F29" s="3"/>
      <c r="G29" s="3">
        <v>250000</v>
      </c>
      <c r="H29" s="3"/>
      <c r="I29" s="2"/>
      <c r="J29" s="2"/>
      <c r="K29" s="2"/>
      <c r="L29" s="2"/>
      <c r="M29" s="2"/>
      <c r="N29" s="2"/>
      <c r="O29" s="2"/>
    </row>
    <row r="30" spans="1:15" x14ac:dyDescent="0.25">
      <c r="A30" s="1">
        <f t="shared" si="1"/>
        <v>27</v>
      </c>
      <c r="B30" s="2" t="s">
        <v>154</v>
      </c>
      <c r="C30" s="3"/>
      <c r="D30" s="38"/>
      <c r="E30" s="3"/>
      <c r="F30" s="3"/>
      <c r="G30" s="3">
        <v>250000</v>
      </c>
      <c r="H30" s="3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3"/>
      <c r="D31" s="38"/>
      <c r="E31" s="3"/>
      <c r="F31" s="3"/>
      <c r="G31" s="3"/>
      <c r="H31" s="3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3"/>
      <c r="D32" s="3"/>
      <c r="E32" s="3"/>
      <c r="F32" s="2"/>
      <c r="G32" s="3"/>
      <c r="H32" s="3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6" t="s">
        <v>25</v>
      </c>
      <c r="C33" s="3">
        <f>SUM(C4:C24)</f>
        <v>10350000</v>
      </c>
      <c r="D33" s="3">
        <f>SUM(D4:D25)</f>
        <v>19590000</v>
      </c>
      <c r="E33" s="3">
        <f>SUM(E4:E24)</f>
        <v>16555000</v>
      </c>
      <c r="F33" s="3">
        <f>SUM(F4:F25)</f>
        <v>11050000</v>
      </c>
      <c r="G33" s="3">
        <f>SUM(G4:G31)</f>
        <v>10225000</v>
      </c>
      <c r="H33" s="3">
        <f>SUM(H4:H32)</f>
        <v>28705000</v>
      </c>
      <c r="I33" s="3">
        <f>SUM(I4:I32)</f>
        <v>2875000</v>
      </c>
      <c r="J33" s="3">
        <f>SUM(J4:J32)</f>
        <v>7700000</v>
      </c>
      <c r="K33" s="2"/>
      <c r="L33" s="2"/>
      <c r="M33" s="2"/>
      <c r="N33" s="2"/>
      <c r="O33" s="2"/>
    </row>
    <row r="36" spans="1:15" x14ac:dyDescent="0.25">
      <c r="A36" s="50" t="s">
        <v>139</v>
      </c>
      <c r="B36" s="51"/>
      <c r="C36" s="48" t="s">
        <v>127</v>
      </c>
      <c r="D36" s="49"/>
      <c r="E36" s="43" t="s">
        <v>129</v>
      </c>
    </row>
    <row r="37" spans="1:15" x14ac:dyDescent="0.25">
      <c r="A37" s="29" t="s">
        <v>140</v>
      </c>
      <c r="B37" s="28" t="s">
        <v>130</v>
      </c>
      <c r="C37" s="1" t="s">
        <v>128</v>
      </c>
      <c r="D37" s="1" t="s">
        <v>130</v>
      </c>
      <c r="E37" s="44"/>
    </row>
    <row r="38" spans="1:15" x14ac:dyDescent="0.25">
      <c r="A38" s="2" t="s">
        <v>141</v>
      </c>
      <c r="B38" s="30">
        <f>[1]REKAP!$E$38</f>
        <v>-472100</v>
      </c>
      <c r="C38" s="2" t="s">
        <v>134</v>
      </c>
      <c r="D38" s="3">
        <f>PENDIDIKAN!D38</f>
        <v>3000000</v>
      </c>
      <c r="E38" s="30">
        <f>B47-D47</f>
        <v>-7997100</v>
      </c>
    </row>
    <row r="39" spans="1:15" x14ac:dyDescent="0.25">
      <c r="A39" s="2" t="s">
        <v>157</v>
      </c>
      <c r="B39" s="3">
        <f>J33</f>
        <v>7700000</v>
      </c>
      <c r="C39" s="2" t="s">
        <v>135</v>
      </c>
      <c r="D39" s="3">
        <f>KESEHATAN!D9</f>
        <v>50000</v>
      </c>
      <c r="E39" s="2"/>
    </row>
    <row r="40" spans="1:15" x14ac:dyDescent="0.25">
      <c r="A40" s="2"/>
      <c r="B40" s="3"/>
      <c r="C40" s="2" t="s">
        <v>136</v>
      </c>
      <c r="D40" s="3">
        <f>KEAGAMAAN!D14</f>
        <v>0</v>
      </c>
      <c r="E40" s="2"/>
    </row>
    <row r="41" spans="1:15" x14ac:dyDescent="0.25">
      <c r="A41" s="2"/>
      <c r="B41" s="3"/>
      <c r="C41" s="2" t="s">
        <v>137</v>
      </c>
      <c r="D41" s="3">
        <f>OPRASIONAL!D46</f>
        <v>9150000</v>
      </c>
      <c r="E41" s="2"/>
    </row>
    <row r="42" spans="1:15" x14ac:dyDescent="0.25">
      <c r="A42" s="2"/>
      <c r="B42" s="3"/>
      <c r="C42" s="2" t="s">
        <v>138</v>
      </c>
      <c r="D42" s="3">
        <f>SARPRAS!D9</f>
        <v>3025000</v>
      </c>
      <c r="E42" s="2"/>
    </row>
    <row r="43" spans="1:15" x14ac:dyDescent="0.25">
      <c r="A43" s="2"/>
      <c r="B43" s="3"/>
      <c r="C43" s="2"/>
      <c r="D43" s="2"/>
      <c r="E43" s="2"/>
    </row>
    <row r="44" spans="1:15" x14ac:dyDescent="0.25">
      <c r="A44" s="2"/>
      <c r="B44" s="3"/>
      <c r="C44" s="2"/>
      <c r="D44" s="2"/>
      <c r="E44" s="2"/>
    </row>
    <row r="45" spans="1:15" x14ac:dyDescent="0.25">
      <c r="A45" s="2"/>
      <c r="B45" s="3"/>
      <c r="C45" s="2"/>
      <c r="D45" s="2"/>
      <c r="E45" s="2"/>
    </row>
    <row r="46" spans="1:15" x14ac:dyDescent="0.25">
      <c r="A46" s="2"/>
      <c r="B46" s="3"/>
      <c r="C46" s="2"/>
      <c r="D46" s="2"/>
      <c r="E46" s="2"/>
    </row>
    <row r="47" spans="1:15" ht="15.75" x14ac:dyDescent="0.25">
      <c r="A47" s="2" t="s">
        <v>25</v>
      </c>
      <c r="B47" s="27">
        <f>SUM(B38:B45)</f>
        <v>7227900</v>
      </c>
      <c r="C47" s="6" t="s">
        <v>25</v>
      </c>
      <c r="D47" s="27">
        <f>SUM(D38:D42)</f>
        <v>15225000</v>
      </c>
      <c r="E47" s="2"/>
    </row>
  </sheetData>
  <mergeCells count="3">
    <mergeCell ref="C36:D36"/>
    <mergeCell ref="E36:E37"/>
    <mergeCell ref="A36:B36"/>
  </mergeCells>
  <pageMargins left="0.7" right="0.7" top="0.75" bottom="0.75" header="0.3" footer="0.3"/>
  <pageSetup paperSize="0" orientation="portrait" horizontalDpi="0" verticalDpi="0" copie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6" sqref="B6"/>
    </sheetView>
  </sheetViews>
  <sheetFormatPr defaultRowHeight="15" x14ac:dyDescent="0.25"/>
  <cols>
    <col min="1" max="1" width="18.42578125" customWidth="1"/>
    <col min="2" max="2" width="44.28515625" customWidth="1"/>
    <col min="3" max="3" width="29.28515625" customWidth="1"/>
  </cols>
  <sheetData>
    <row r="1" spans="1:6" x14ac:dyDescent="0.25">
      <c r="A1" s="1" t="s">
        <v>144</v>
      </c>
      <c r="B1" s="1" t="s">
        <v>142</v>
      </c>
      <c r="C1" s="1" t="s">
        <v>130</v>
      </c>
    </row>
    <row r="2" spans="1:6" x14ac:dyDescent="0.25">
      <c r="A2" s="2"/>
      <c r="B2" s="2" t="s">
        <v>143</v>
      </c>
      <c r="C2" s="3">
        <v>41850000</v>
      </c>
    </row>
    <row r="3" spans="1:6" x14ac:dyDescent="0.25">
      <c r="A3" s="31">
        <v>45889</v>
      </c>
      <c r="B3" s="2" t="s">
        <v>145</v>
      </c>
      <c r="C3" s="3">
        <v>2500000</v>
      </c>
    </row>
    <row r="4" spans="1:6" x14ac:dyDescent="0.25">
      <c r="A4" s="31">
        <v>45924</v>
      </c>
      <c r="B4" s="2" t="s">
        <v>146</v>
      </c>
      <c r="C4" s="3">
        <v>4050000</v>
      </c>
    </row>
    <row r="5" spans="1:6" x14ac:dyDescent="0.25">
      <c r="A5" s="31"/>
      <c r="B5" s="2"/>
      <c r="C5" s="3"/>
    </row>
    <row r="6" spans="1:6" x14ac:dyDescent="0.25">
      <c r="A6" s="31"/>
      <c r="B6" s="2"/>
      <c r="C6" s="3"/>
    </row>
    <row r="7" spans="1:6" x14ac:dyDescent="0.25">
      <c r="A7" s="31"/>
      <c r="B7" s="2"/>
      <c r="C7" s="3"/>
    </row>
    <row r="8" spans="1:6" x14ac:dyDescent="0.25">
      <c r="A8" s="31"/>
      <c r="B8" s="2"/>
      <c r="C8" s="3"/>
    </row>
    <row r="9" spans="1:6" x14ac:dyDescent="0.25">
      <c r="A9" s="31"/>
      <c r="B9" s="2"/>
      <c r="C9" s="3"/>
      <c r="F9" s="3"/>
    </row>
    <row r="10" spans="1:6" x14ac:dyDescent="0.25">
      <c r="A10" s="31"/>
      <c r="B10" s="2"/>
      <c r="C10" s="3"/>
    </row>
    <row r="11" spans="1:6" x14ac:dyDescent="0.25">
      <c r="A11" s="31"/>
      <c r="B11" s="2"/>
      <c r="C11" s="3"/>
    </row>
    <row r="12" spans="1:6" x14ac:dyDescent="0.25">
      <c r="A12" s="31"/>
      <c r="B12" s="2"/>
      <c r="C12" s="3"/>
    </row>
    <row r="13" spans="1:6" x14ac:dyDescent="0.25">
      <c r="A13" s="31"/>
      <c r="B13" s="2"/>
      <c r="C13" s="3"/>
    </row>
    <row r="14" spans="1:6" x14ac:dyDescent="0.25">
      <c r="A14" s="31"/>
      <c r="B14" s="2"/>
      <c r="C14" s="3"/>
    </row>
    <row r="15" spans="1:6" x14ac:dyDescent="0.25">
      <c r="A15" s="31"/>
      <c r="B15" s="2"/>
      <c r="C15" s="3"/>
    </row>
    <row r="16" spans="1:6" x14ac:dyDescent="0.25">
      <c r="A16" s="31"/>
      <c r="B16" s="2"/>
      <c r="C16" s="3"/>
    </row>
    <row r="17" spans="1:3" x14ac:dyDescent="0.25">
      <c r="A17" s="31"/>
      <c r="B17" s="2"/>
      <c r="C17" s="2"/>
    </row>
    <row r="18" spans="1:3" x14ac:dyDescent="0.25">
      <c r="A18" s="31"/>
      <c r="B18" s="2"/>
      <c r="C18" s="2"/>
    </row>
    <row r="19" spans="1:3" x14ac:dyDescent="0.25">
      <c r="A19" s="2"/>
      <c r="B19" s="2" t="s">
        <v>25</v>
      </c>
      <c r="C19" s="3">
        <f>SUM(C2:C16)</f>
        <v>48400000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SARPRAS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hengker404</dc:creator>
  <cp:lastModifiedBy>User01</cp:lastModifiedBy>
  <dcterms:created xsi:type="dcterms:W3CDTF">2025-09-17T02:29:52Z</dcterms:created>
  <dcterms:modified xsi:type="dcterms:W3CDTF">2026-04-17T09:43:04Z</dcterms:modified>
</cp:coreProperties>
</file>